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8265" tabRatio="782" activeTab="1"/>
  </bookViews>
  <sheets>
    <sheet name="P. Desenvolvimento de Pessoas" sheetId="1" r:id="rId1"/>
    <sheet name="P. Eficiência Gerencial" sheetId="2" r:id="rId2"/>
    <sheet name="P. Eficiência Acadêmica" sheetId="3" r:id="rId3"/>
    <sheet name="P. Melhoria da imgem institucio" sheetId="4" r:id="rId4"/>
    <sheet name="P. satisfação com a sociedade" sheetId="5" r:id="rId5"/>
    <sheet name="Responsabilidade Social" sheetId="6" r:id="rId6"/>
    <sheet name="Plan1" sheetId="7" r:id="rId7"/>
  </sheets>
  <definedNames/>
  <calcPr fullCalcOnLoad="1"/>
</workbook>
</file>

<file path=xl/comments2.xml><?xml version="1.0" encoding="utf-8"?>
<comments xmlns="http://schemas.openxmlformats.org/spreadsheetml/2006/main">
  <authors>
    <author>IFAM</author>
  </authors>
  <commentList>
    <comment ref="F7" authorId="0">
      <text>
        <r>
          <rPr>
            <b/>
            <sz val="9"/>
            <rFont val="Tahoma"/>
            <family val="2"/>
          </rPr>
          <t>IFAM:</t>
        </r>
        <r>
          <rPr>
            <sz val="9"/>
            <rFont val="Tahoma"/>
            <family val="2"/>
          </rPr>
          <t xml:space="preserve">
11 meses de 2014</t>
        </r>
      </text>
    </comment>
  </commentList>
</comments>
</file>

<file path=xl/sharedStrings.xml><?xml version="1.0" encoding="utf-8"?>
<sst xmlns="http://schemas.openxmlformats.org/spreadsheetml/2006/main" count="727" uniqueCount="284">
  <si>
    <t xml:space="preserve">1.Perspectiva Desenvolvimento de Pessoas </t>
  </si>
  <si>
    <t xml:space="preserve">Indicadores: </t>
  </si>
  <si>
    <t>Tipo de despesa:</t>
  </si>
  <si>
    <t>Ações</t>
  </si>
  <si>
    <t>Justificativa</t>
  </si>
  <si>
    <t>Tarefas</t>
  </si>
  <si>
    <t>Valor Unitário</t>
  </si>
  <si>
    <t>Valor Total</t>
  </si>
  <si>
    <t xml:space="preserve">Fonte de Verificação: </t>
  </si>
  <si>
    <t>2.Perspectiva Eficiência Gerencial</t>
  </si>
  <si>
    <t>3. PERSPECTIVA EFICIÊNCIA ACADÊMICA</t>
  </si>
  <si>
    <t>4. MELHORIA DA IMAGEM INSTITUCIONAL</t>
  </si>
  <si>
    <t>5. SATISFAÇÃO COM A SOCIEDADE</t>
  </si>
  <si>
    <t>6. RESPONSABILIDADE SOCIOAMBIENTAL</t>
  </si>
  <si>
    <t>RESPONSÁVEL:</t>
  </si>
  <si>
    <t xml:space="preserve">RESPONSÁVEL: </t>
  </si>
  <si>
    <t xml:space="preserve">OBJETIVO: </t>
  </si>
  <si>
    <t xml:space="preserve">Meta: </t>
  </si>
  <si>
    <t>OBJETIVO:</t>
  </si>
  <si>
    <t>RESPONSÁVEL: DAVID WILKERSON FERREIRA DE SOUZA</t>
  </si>
  <si>
    <t>OBJETIVO: Alimentar bases de dados do SIMEC/ESPLANADA SUSTENTÁVEL.</t>
  </si>
  <si>
    <t>Meta: Manter atualizado o banco de informações do SIMEC/ESPLANDA SUSTENTÁVEL</t>
  </si>
  <si>
    <t>Alimentar o SIMEC com informações do DAP</t>
  </si>
  <si>
    <t>Atender às exigências de manutenção dos sistemas para fortalecer o gerenciamento de aquisições de serviços e materiais.</t>
  </si>
  <si>
    <t>Alimentar o SIMEC com os contratos e valores pagos mensalmente.</t>
  </si>
  <si>
    <t>Sem Custo</t>
  </si>
  <si>
    <t>Manutenção da central telefônica</t>
  </si>
  <si>
    <t>RESPONSÁVEL: DAP/CADM</t>
  </si>
  <si>
    <t>RESPONSÁVEL: DAP/CCL</t>
  </si>
  <si>
    <t>Manter os de serviços de telefonia fixa, garantindo a comunicação com clientes externos cuja ação seja considerada relevante.</t>
  </si>
  <si>
    <t>Meta: Colocar a disposição da Direção Geral, DAP e DEPE os serviços de telefonia fixa.</t>
  </si>
  <si>
    <t>Indicadores:  Índice de satisfação das condições de trabalho</t>
  </si>
  <si>
    <t>Meta: Aquisição de mobiliários e equipamentos para o ambiente de trabalho</t>
  </si>
  <si>
    <t>Objetivo: Otimizar e melhorar a estrutura física do ambiente de trabalho</t>
  </si>
  <si>
    <t>Taxa de Ligação + Tarifa mensal</t>
  </si>
  <si>
    <t>Manutenção preventiva e corretiva de ar condicionado</t>
  </si>
  <si>
    <t>Serviços de Correios</t>
  </si>
  <si>
    <t>Publicação no DOU</t>
  </si>
  <si>
    <t>INSS - Patronal</t>
  </si>
  <si>
    <t>Serviços de Pessoa Física</t>
  </si>
  <si>
    <t>Serviços de Telefonia móvel</t>
  </si>
  <si>
    <t>Serviços de Telefonia fixa</t>
  </si>
  <si>
    <t>Serviços de fornecimento de Energia elétrica</t>
  </si>
  <si>
    <t>Serviços de fornecimento de Água encanada</t>
  </si>
  <si>
    <t>Seguros obrigatórios dos veículos e da lancha</t>
  </si>
  <si>
    <t>Contratar de serviços de telefonia móvel, garantindo a comunicação com servidores em movimentação externa ao Campus cuja ação é considerada relevante.</t>
  </si>
  <si>
    <t>Indicadores: Gasto corrente por aluno</t>
  </si>
  <si>
    <t xml:space="preserve">Indicadores: Gasto corrente por aluno </t>
  </si>
  <si>
    <t>Solicitar formalmente junto ao Ordenador de Despesa/DG autorização para a continuidade dos serviços de telefonia fixa.</t>
  </si>
  <si>
    <t>Solicitarformalmente junto ao Ordenador de Despesas/DG autorização para a aquisição dos serviços de telefonia móvel / Solicitar autorização do órgão gerenciador da Ata do Pregão / Solicitar junto ao fornecedor carta de aceite para execução dos serviços.</t>
  </si>
  <si>
    <t>Elaborar Termo de Referência/Solicitar formalmente junto ao Ordenador de Despesas/DG autorização para a contratação de empresa especializada para atendimento da demanda.</t>
  </si>
  <si>
    <t>Disponibilizar comunicação entre os departamentos, reduzindo nível de ruído, falhas e falta de mesma.</t>
  </si>
  <si>
    <t>Solicitar formalmente junto ao Ordenador de Despesa/DG autorização para a continuidade dos serviços de fornecimento de Energia Elétrica.</t>
  </si>
  <si>
    <t>Indicadores:  Gasto corrente por aluno</t>
  </si>
  <si>
    <t>Dar continuidade aos serviços de fornecimento de energia eletrica, garantindo a otimização das atividades no Campus.</t>
  </si>
  <si>
    <t>Elaborar Termo de Referência / Solicitar formalmente junto ao Ordenador de Despesa/DG autorização para a aquisição dos serviços de fornecimento de água.</t>
  </si>
  <si>
    <t>Adquirir fornecimento de água encanada da rede pública para a sede do Campus Parintins.</t>
  </si>
  <si>
    <t>Idenizações (Ajuda de Custo e transporte)</t>
  </si>
  <si>
    <t>Aquisição de Generos Alimentícios - Café e Açúcar</t>
  </si>
  <si>
    <t>Indicadores:  Nº de setores atendidos</t>
  </si>
  <si>
    <t>Necessidade de colocar no tempo oportuno os materiais necessários às atividades rotineiras dos departamentos e setores do Campus Parintins.</t>
  </si>
  <si>
    <t>Solicitação de cotação de preço junto a fornecedores / Elaboração de Termo de Referência / Solicitar formalmente junto ao Ordenador de Despesa/DG autorização para a aquisição dos materiais / Solicitar junto à PROAD apoio para efetivação da licitação.</t>
  </si>
  <si>
    <t>Solicitação de cotação de preço junto a fornecedores / Elaboração de Termo de Referência / Solicitar formalmente junto ao Ordenador de Despesa/DG autorização para a aquisição dos materiais / Solicitar junto à PROAD apoio para efetivação de licitação ou verificar ata de registro de preço vigente para materiais pertinentes / Efetivar dispensa de licitação, quando couber.</t>
  </si>
  <si>
    <t>Colocar a disposição do Campus os materiais necessários ao funcionamento da frota de veículos do Campus, garantindo atendimento à locomoção de servidores e estudantes.</t>
  </si>
  <si>
    <t xml:space="preserve">Meta: Manter em funcionamento as atividades administrativas e educacionais do Campus Parintins. </t>
  </si>
  <si>
    <t>Meta: Manter em funcionamento a frota de veículos do Campus Parintins</t>
  </si>
  <si>
    <t>Objetivo: Adquirir materiais de consumo para a frota de veículos</t>
  </si>
  <si>
    <t>Objetivo: Adquirir materiais para a infraestrutura do prédio e instalações</t>
  </si>
  <si>
    <t>Aquisição de materiais de consumo - Material de Segurança e de Manutenção de bens móveis</t>
  </si>
  <si>
    <t>Colocar a disposição do Campus os materiais necessários à manutenção da infraestrutura e das instalações do Campus.</t>
  </si>
  <si>
    <t>Meta:  Manter em boas condições a infraestrutura  e as instalações do Campus</t>
  </si>
  <si>
    <t>Aquisição de materiais de consumo - Material Elétrico, de Manutenção de bens imóveis e outros</t>
  </si>
  <si>
    <t>RESPONSÁVEL: DAP</t>
  </si>
  <si>
    <t xml:space="preserve">Objetivo: Continuar com os serviços de publicação no Díario Oficial da União </t>
  </si>
  <si>
    <t>Meta: Manter os serviços de publicação de atos oficiais do Campus Parintins</t>
  </si>
  <si>
    <t xml:space="preserve">Solicitar junto ao Ordenador de Despesas/DG autorização para a referida despesa. </t>
  </si>
  <si>
    <t xml:space="preserve">Dar publicidade aos atos de gestão em atendimento ao princípio constitucional da publicidade. </t>
  </si>
  <si>
    <t>Objetivo: Adquirir serviços contínuos de recursos humanos</t>
  </si>
  <si>
    <t>Meta: Manter postos de serviços terceirizados em atividades meio</t>
  </si>
  <si>
    <t>Contrato emergêncial em virtude da não realização da licitação no tempo oportuno.</t>
  </si>
  <si>
    <t>Solicitação de cotação de preço junto a fornecedores / Elaboração de Termo de Referência / Solicitar formalmente junto ao Ordenador de Despesa/DG autorização para a aquisição dos serviços / Solicitar junto à Reitoria encaminhamento do processo para análise da assessoria jurídica / Efetivar dispensa de licitação, quando couber.</t>
  </si>
  <si>
    <t>Serviços Contínuos de Recursos Humanos: Segurança Armada</t>
  </si>
  <si>
    <t>Serviços Contínuos de Recursos Humanos: Motorista</t>
  </si>
  <si>
    <t>Solicitar formalmente junto ao Ordenador de Despesa/DG autorização para a aquisição dos serviços.</t>
  </si>
  <si>
    <t>Serviços Contínuos de Recursos Humanos: Pedreiro, Servente e Artífice.</t>
  </si>
  <si>
    <t>Contratar serviços de pedreiro, servente e artífice  já licitados conforme Pregao SPR nº 13/2013 - UASG: 158142</t>
  </si>
  <si>
    <t>Contratar serviços de motoristas já licitados conforme Pregao SPR nº 8/2013 - UASG: 158142</t>
  </si>
  <si>
    <t>Meta: Implantar sistema de segurança eletrônica no Campus Parintins</t>
  </si>
  <si>
    <t>Dotar a unidade com um sistema de segurança, monitorada por câmeras de vídeo, visando dar maior proteção ao patrimônio do Campus Parintins.</t>
  </si>
  <si>
    <t>Aquisição de equipamentos de segurança eletrônica com o serviço de instalação</t>
  </si>
  <si>
    <t>Objetivo: Adquirir equipamentos  de segurança eletrônica monitorada e serviços de instalação.</t>
  </si>
  <si>
    <t>Solicitação de cotação de preço junto a fornecedores / Elaboração de Termo de Referência / Solicitar formalmente junto ao Ordenador de Despesa/DG autorização para a aquisição dos equipamentos e serviços de instalação / Solicitar junto à PROAD apoio para efetivação da licitação, se couber.</t>
  </si>
  <si>
    <t>Contração de empresa especializada para realização dos respectivos serviços visando a manutenção geral da instituição permitindo com isso que a contratante se concentre em suas atividades principais tornando-se mais eficiente em sua atividade-fim.</t>
  </si>
  <si>
    <t>Dar continuidade ao contrato nº 14/2009 que tem por objeto os serviços de segurança armada e adotar providências para realizar novo procedimento licitatório.</t>
  </si>
  <si>
    <t>Solicitar formalmente junto ao Ordenador de Despesa/DG a continuidade do contrato  nº 14/2009, cuja vigência vai até o dia 30.06.2014 / Elaborar Termo de Referência / Solicitar formalmente junto ao Ordenador de Despesa/DG autorização para realizar novo procedimento licitatório / Solicitar junto à PROAD apoio para efetivação da licitação.</t>
  </si>
  <si>
    <t>Solicitação de cotação de preço junto a fornecedores / Elaboração de Termo de Referência / Solicitar formalmente junto ao Ordenador de Despesa/DG autorização para a aquisição dos respectivos serviços / Solicitar junto à PROAD apoio para efetivação da licitação.</t>
  </si>
  <si>
    <t>Contratação de Serviços de TI com fornecimento de material</t>
  </si>
  <si>
    <t>Contratar serviços de Tecnologia de Informação já licitados conforme Pregao SPR nº7/2013 - UASG: 158142, conforme solicitação do Memorando nº 78/2013-CGTI/DG/IFAM-CPIN</t>
  </si>
  <si>
    <t>Objetivo: Melhorar o suporte aos setores administrativos e otimizar os laboratórios de informática</t>
  </si>
  <si>
    <t>RESPONSÁVEL: CGTI</t>
  </si>
  <si>
    <t>Terceirização de serviços contínuos de recursos humanos: serventes de limpeza, encarreagado, copeiro, porteiros, recepcionistas e auxiliar de jardinagem.</t>
  </si>
  <si>
    <t>Terceirização de serviços contínuos de recursos humanos: serventes de limpeza, encarreagado, copeiro, porteiros, recepcionistas, auxiliar de jardinagem e piscineiro.</t>
  </si>
  <si>
    <t>Meta: Contratar empresa especializada em serviços de Tecnologia da Informação</t>
  </si>
  <si>
    <t>Objetivo: Educar e investir no servidor para que atue profissionalmente em acordo com os princípios e conceitos da Administração Pública, como também mantê-los na Instituição dando a eles as condições essenciais para a sua atuação produtiva e integrada</t>
  </si>
  <si>
    <t>RESPONSÁVEL: David Wilkerson Ferreira de Souza</t>
  </si>
  <si>
    <t>Indicadores: nº de capacitações realizadas</t>
  </si>
  <si>
    <t>Meta: Ter servidores capacitados em cursos de curta duração na Dimensão Técnica, dotando-os dos conhecimentos necessários ao exercício de suas funções</t>
  </si>
  <si>
    <t>XII Curso de Formação de Pregoeiros: Pregão Eletrônico e Sistema de Registro de Preços. Técnico: Paulo Jorge das Neves Reis</t>
  </si>
  <si>
    <t>O servidor será qualificado para atuar como pregoeiro oficial do Campus em atendimento ao parágrafo 4º do artigo 10 do Decreto nº 5.450, de 2005.</t>
  </si>
  <si>
    <t xml:space="preserve">Solicitar formalmente junto a DG a participação no curso, a passagem e a diária, caso necssário / Incentivar a participação do servidor no curso e ao cumprimento do cronograma, particulamente zelando para que a data do evento não coincida com o calendário de outros eventos profissionais / Acompanhar a tramitação e prestar esclarecimentos à eventuais solicitações requeridas / PArticipar do Curso / Encaminhar a CGP cópia do certificado de participação no curso. </t>
  </si>
  <si>
    <t>SIAFI Operacional Básico com o Novo CPR. Técnico: Adriano Silva Costa</t>
  </si>
  <si>
    <t>O servidor será qualificado para a atualização das rotinas de execução orçamentária e financeira com o conhecimento teórico e prático no SIAFI quanto aos mecanismos de execução orçamentária e financeira.</t>
  </si>
  <si>
    <t>Licitações e Contratos. Técnico: Débora Bezerra Rodrigues</t>
  </si>
  <si>
    <t>O servidor será capacitado para executar, com eficiência, atividades ligadas ao processo de Licitação e Contratos na forma do estabelecido pela Lei 8.666/93 e legislação complementar.</t>
  </si>
  <si>
    <t>Planilha de Custos e
Formação de Preços da
IN Nº 2/2008. Técnico: David Wilkerson F. de Souza</t>
  </si>
  <si>
    <t>O servidor será preparado a preencher e analisar as planilhas de formação de preços e de custos, orientando e fazendo conhecer, em detalhes, todos os componentes das planilhas.</t>
  </si>
  <si>
    <t>Gestão de Frotas de
Veículos Oficiais. Técnico Nathan Silva Souza</t>
  </si>
  <si>
    <t>O servidor será treinado a entender a entender, planejar e operacionalizar a sistemática gestão de frota de veículos oficiais do Campus.</t>
  </si>
  <si>
    <t>Objetivo: Criar uma mini biblioteca no DAP</t>
  </si>
  <si>
    <t>Indicadores: nº de servidores atendidos</t>
  </si>
  <si>
    <t>Meta: Ter servidores capacitados e atualizados através da leitura e consulta a boletins e livros técnicos, dotando-os dos conhecimentos necessários ao exercício de suas funções</t>
  </si>
  <si>
    <t>Adquirir livros</t>
  </si>
  <si>
    <t>Dotar os servidores de conhecimentos necessários ao exercício de suas funções.</t>
  </si>
  <si>
    <t>Elaborar Termo de Referência / Solicitar formalmente a aquisição dos livros e/ou períodicos /  Acompanhar a tramitação.</t>
  </si>
  <si>
    <t>Adquirir boletins de Licitações e Contratos</t>
  </si>
  <si>
    <t>Dispor aos servidores lotados no DAP, em especial os do setor de compras e licitações, durante todo o ano informações atualizadas acerca das Leis, das doutrinas e das jurisprudências, para que os mesmos possam subsidiar suas decisões dentro da legalidade.</t>
  </si>
  <si>
    <t>Renovação de validade de token junto a SERPRO</t>
  </si>
  <si>
    <t>Necessidade de se renovar o prazo de validade do token cujo vencimento é o mês de março de 2014.</t>
  </si>
  <si>
    <t>Diárias R$ 496,85 + Passagens R$ 650,00</t>
  </si>
  <si>
    <t>Objetivo: Racionalizar processos de atividades meio</t>
  </si>
  <si>
    <t>Indicadores:  nº servidor com token</t>
  </si>
  <si>
    <t>Meta: Viabilizar a utilização de tokens do governo</t>
  </si>
  <si>
    <t>Solicitação de token junto a SERPRO</t>
  </si>
  <si>
    <t xml:space="preserve">Necessidade de indicarmos o servidor Paulo Jorge Neves Reis para atuar como pregoeiro oficial do Campus, o qual demandará o uso de token para a realização do procedimento licitatório na modalidade pregão. </t>
  </si>
  <si>
    <t xml:space="preserve">Entrar em contato com a PROAD para fins de formalizar o pedido desolicitação do token / Solicitar junto a Direção Geral diárias e passagens / Se apresentar na unidade da SERPRO em Manaus </t>
  </si>
  <si>
    <t>Diárias R$ 431,30 + Passagens R$ 650,00</t>
  </si>
  <si>
    <t>Aquisição de mobiliários e equipamentos</t>
  </si>
  <si>
    <t>Proporcionalizar melhores condições para o ambiente de trabalho.</t>
  </si>
  <si>
    <t>Elaborar termos de referência para aquisição dos materiais / Pesquisar Atas de Registro de Preços que possam ser aderidas e/ou realizar licitação / Solicitar junto a DG autorização formal para a aquisição.</t>
  </si>
  <si>
    <t>Objetivo: Adquiri material de consumo para aplicação nas atividades do DAP</t>
  </si>
  <si>
    <t xml:space="preserve">Meta: Disponibilizar materiais para aplicação nas rotinas administrativas do DAP </t>
  </si>
  <si>
    <t>Colocar em tempo hábil os materiais necessários para o desenvolvimento das atividades administrativas do DAP</t>
  </si>
  <si>
    <t xml:space="preserve">Entrar em contato com a PROAD para fins de formalizar o pedido de renovação do token / Solicitar junto a Direção Geral diárias e passagens / Se apresentar na unidade da SERPRO em Manaus. </t>
  </si>
  <si>
    <t>Objetivo: Ofertar o serviço de manutenção preventiva e corretiva, de todos os condicionadores de ar, tanto do prédio sede quando do anexo, sendo a preventiva ao menos 03 vezes durante o ano e a corretiva quando necessário, visando à conservação do patrimônio.</t>
  </si>
  <si>
    <t>Meta: Contratar empresa especializada na prestação de serviços de manutenção preventiva e corretiva de condicionadores de ar.</t>
  </si>
  <si>
    <t>Contração de empresa especializada para realização dos respectivos serviços visando a manutenção e correção geral dos condicionadores de ar da instituição permitindo com isso um ambiente agradável para os servidores realizarem suas atividades principais tornando-se mais eficiente em sua atividade-fim.</t>
  </si>
  <si>
    <t>Solicitação de cotação de preço junto a fornecedores / Elaboração de Termo de Referência / Solicitar formalmente junto ao Ordenador de Despesa/DG autorização para a aquisição dos serviços/ Solicitar junto à PROAD apoio para efetivação da licitação, se couber.</t>
  </si>
  <si>
    <t>Manutenção preventiva e corretiva da frota de veículos institucionais, inclusive a lancha.</t>
  </si>
  <si>
    <t>Objetivo: Ofertar o serviço de manutenção preventiva e corretiva, de todos os veículos institucionais, inclusive a lancha , visando à conservação do patrimônio.</t>
  </si>
  <si>
    <t>Solicitação de cotação de preço junto a fornecedores / Elaboração de Termo de Referência / Solicitar formalmente junto ao Ordenador de Despesa/DG autorização para a aquisição dos serviços / Solicitar junto à PROAD apoio para efetivação da licitação, se couber.</t>
  </si>
  <si>
    <t>Contração de empresa especializada para realização dos respectivos serviços visando a manutenção e correção geral da fronta de veículos e da lancha visando a manutenção e conservação dos patrimônios.</t>
  </si>
  <si>
    <t>Objetivo: Ofetar bolsas de estágio a estudantes de nível superior e de nível médio, selecionados através do programa de estágio curricular.</t>
  </si>
  <si>
    <t>Meta: Manter a oferta de bolsas de estágio para estudantes de nível superior e nível médio para atendimento das demandas dos setores e departamentos, bem como proporcionar aos mesmos aprendizado na área de formação.</t>
  </si>
  <si>
    <t>Contratação de serviços de estagiários de nível médio e superior.</t>
  </si>
  <si>
    <t>Meta: Manter o contrato com serviço de correios para o IFAM Campus Parintins.</t>
  </si>
  <si>
    <t>Oferta de bolsas de estágio para estudantes de nível superior e médio para auxílio nos setores e departamentos do Campus contribuindo assim com o cumprimento da missão do instituto e possibilitando aos estagiários uma maior integração com a sociedade e o mercado de trabalho.</t>
  </si>
  <si>
    <t>Meta: Contratação de pessoa jurídica para atendimento de serviços necessários a manutenção dos bens (veículos) do Campus Parintins.</t>
  </si>
  <si>
    <t>A necessidade de pagamento dos seguros obrigatórios dos veículos que compõem a frota institucional deve ser realizado para que os mesmo fiquem consoantes com a legislção de trânsito.</t>
  </si>
  <si>
    <t>Objetivo: Efetuar despesa com seguro obrigatório dos veículos institucionais.</t>
  </si>
  <si>
    <t>Meta: Realizar a regularização dos veículos automotores e aquático junto aos orgãos competentes seguindo a legislação vigente.</t>
  </si>
  <si>
    <t>Serviço de transporte de mercadorias e/ou produtos por via terrestre e fluvial.</t>
  </si>
  <si>
    <t xml:space="preserve">Atender a necessidade de transporte de mercadorias e/ou produtos diversos do Campus, decorrentes de possíveis aquisições de alguns fornecedores, ganhadores de Pregões/SRP's, respaldados em seus editais, que so podem entregar seus produtos e/ou mercadorias na cidade de Manaus/AM, assim como o transporte de equipamentos que porventura venham a sofrer danos e não puderem ser recuperados na cidade de Parintins. </t>
  </si>
  <si>
    <t>Devido a necessida de efetuar pagamentos a pessoa físicas oriundos de serviços prestados é gerada a obrigatoriedade de contribuição Patronal (20%).</t>
  </si>
  <si>
    <t>Objetivo: Dar continuidade aos serviços de correios.</t>
  </si>
  <si>
    <t xml:space="preserve">Necessidade de utilização dos serviços prestados pelos correios e telégrafos decorrente do contrato nº 4/2013. </t>
  </si>
  <si>
    <t>Solicitar formalmente junto ao Ordenador de Despesa/DG a continuidade do contrato  nº 4/2013, cuja vigência vai até o dia 03.10.2014 / Contatar a empresa para verificação de interesse na continuidade do contrato/ Elaboração da minuta do termo aditivo de prorrogação/ Encaminhar ao Reitor a solicitação de parecer da Procuradoria unto ao IFAM/ \Elaboração do termo aditivo final/ Encaminhamento ao DG/Ordenador para assinatura/ Envio do termo aditivo a empresa para assinatura.</t>
  </si>
  <si>
    <t>Objetivo: Adquirir gêneros alimentícios (café e açúcar) para o Campus Parintins.</t>
  </si>
  <si>
    <t>Realizar aquisição de gêneros alimentícios para atender as necessidades dos diversos setores do Campus Parintins.</t>
  </si>
  <si>
    <t>Elaborar Termo de Referência/Solicitar formalmente junto ao Ordenador de Despesas/DG autorização para a efetivação da despesa.</t>
  </si>
  <si>
    <t>Analisar o pedido do solicitante/ Abrir processo e submeter para autorização do Ordenador de Despesa.</t>
  </si>
  <si>
    <t>Meta: Atender despesas com indenizações.</t>
  </si>
  <si>
    <t>Atender despesa com ajuda de custo e transporte a servidores e seus familiares, removidos para interesse da administração.</t>
  </si>
  <si>
    <t>Objetivo: Disponibilizar dotação para atendimento de indenizações</t>
  </si>
  <si>
    <t>Objetivo: Disponibilizar orçamento para atender demanda de serviços de Pessoa Física.</t>
  </si>
  <si>
    <t>Objetivo: Efetuar o reembolso a servidores.</t>
  </si>
  <si>
    <t>Meta: Efetuar pagamento a título de ressarcimento a servidores do Campus Parintins.</t>
  </si>
  <si>
    <t>Contração de pessoa física para realização de eventuais serviços no Campus.</t>
  </si>
  <si>
    <t>Necessidade de efetuar pagamento a título de ressarcimento a servidores referente a situações eventuais que possam ocorrer.</t>
  </si>
  <si>
    <t>Tipo de despesa: Custeio</t>
  </si>
  <si>
    <t>Objetivo: Colocar serviços de telefonia móvel</t>
  </si>
  <si>
    <t>Meta: Contratar serviços de telefônia móvel para o Campus.</t>
  </si>
  <si>
    <t xml:space="preserve">Meta: Contratar empresa especializada em serviços de manutençaõ telefônica </t>
  </si>
  <si>
    <t>Meta: Manter os serviços de fornecimento de energia elétrica para o prédio sede e prédio anexo da instituição para atendimento das atividades acadêmicas e administrativas.</t>
  </si>
  <si>
    <t>Objetivo: Proporcionar de forma contínua os serviços de comunicação interna entre os departamentos</t>
  </si>
  <si>
    <t>Objetivo: Disponibilizar de forma contínua os serviços de telefonia fixa</t>
  </si>
  <si>
    <t>Objetivo: Disponibilizar o fornecimento de energia elétrica para Campus Parintins</t>
  </si>
  <si>
    <t>Objetivo: Disponibilizar serviços de fornecimento de água encanada</t>
  </si>
  <si>
    <t>Meta: Adquirir os serviços de fornecimento de água encanada para o prédio sede do Campus Parintins</t>
  </si>
  <si>
    <t>Objetivo: Disponibilizar materiais de consumo para as atividades dos departamento e setores</t>
  </si>
  <si>
    <t xml:space="preserve">Tipo de despesa: Custeio </t>
  </si>
  <si>
    <t>Meta: Efetivar a compra de gêneros alimentícios (café e açúcar) para atender as necessidades do Campus Parintins.</t>
  </si>
  <si>
    <t>Objetivo: Ofertar serviços de pessoa jurídica especialiazada na prestação de serviços de transporte de mercadorias e/ou produtos por meio terrestre e fluvial.</t>
  </si>
  <si>
    <t>Meta: Contratar serviços de transporte de mercadorias e/ou produtos diversos para atendimento do Campus.</t>
  </si>
  <si>
    <t>Reembolso de servidores - Excesso de bagagem</t>
  </si>
  <si>
    <t>Solicitar formalmente junto ao Ordenador de Despesas/DG autorização para a efetivação da despesa.</t>
  </si>
  <si>
    <t>Meta: Contratar, quando necessário, serviços de Pessoa Física.</t>
  </si>
  <si>
    <t>Objetivo: Recolher o INSS Patronal.</t>
  </si>
  <si>
    <t xml:space="preserve">Meta: Realizar as obrigações de recolhimento do INSS Patronal </t>
  </si>
  <si>
    <t>Compra de materiais de consumo - Outros</t>
  </si>
  <si>
    <t>Objetivo: Adquirir mobiliário para os laboratórios de informática do Campus Parintins</t>
  </si>
  <si>
    <t>Meta: Comprar móveis sob medida - bancadas - para os laboratórios de informática</t>
  </si>
  <si>
    <t>Aquisição de bancadas para laboratórios de informática</t>
  </si>
  <si>
    <t>Dar prosseguimento no processo de aquisição de bancadas para laboratórios.</t>
  </si>
  <si>
    <t>Solicitação de cotação de preço atualizada junto a fornecedores / Elaborar minuta de edital / Solicitar junto à PROAD apoio para efetivação da licitação.</t>
  </si>
  <si>
    <t>Objetivo: Renovar junto a SERPRO validade de token do governo em poder de servidor</t>
  </si>
  <si>
    <t>Meta: Manter a utilização de token para acesso ao sistema de Concessão de Diárias e Passagens - SCDP</t>
  </si>
  <si>
    <t>Objetivo: Dotar o almoxarifado com estrutura adequada para armazenamento</t>
  </si>
  <si>
    <t>RESPONSÁVEL: DAP/CMP</t>
  </si>
  <si>
    <t>Meta: Comprar estantes de aço para o almoxarifado</t>
  </si>
  <si>
    <t>Aquisição de estantes de aço</t>
  </si>
  <si>
    <t>Necessidade de adequação de espaço para armazenagen dos materiais no almoxarifado do Campus Parintins.</t>
  </si>
  <si>
    <t>Solicitarformalmente junto ao Ordenador de Despesas/DG autorização para a realização da despesa / Solicitar autorização do órgão gerenciador da Ata do Pregão / Solicitar junto ao fornecedor carta de aceite para execução dos serviços.</t>
  </si>
  <si>
    <t>RESPONSÁVEL: DAP/ADM</t>
  </si>
  <si>
    <t>Objetivo: Construir um estacionamento com cobertura</t>
  </si>
  <si>
    <t>Meta: Realizar a construção de um estacionamento coberto</t>
  </si>
  <si>
    <t>Obra - Construção de um estacionamento coberto</t>
  </si>
  <si>
    <t xml:space="preserve">Necessidade de dotar o Campus Parintins com um estacionamento coberto. </t>
  </si>
  <si>
    <t>Solicitação de cotação de preço junto a fornecedores / Elaboração de Projeto Básico / Solicitar formalmente junto ao Ordenador de Despesa/DG autorização para a aquisição dos serviços / Solicitar junto à PROAD apoio para efetivação da licitação.</t>
  </si>
  <si>
    <t>Objetivo: Adquirir um carregador de baterias automotivas</t>
  </si>
  <si>
    <t>Meta: Efetivar a compra de um carregador de bateriais automotivas para o Campus Parintins</t>
  </si>
  <si>
    <t>Aquisição de carregador de baterias automotivas</t>
  </si>
  <si>
    <t>Necessidade de se efetivar eventuais recargas de baterias dos veículos institucionais.</t>
  </si>
  <si>
    <t>Objetivo: Adquirir lixeiras seletivas</t>
  </si>
  <si>
    <t>Meta: Efetivar a compra de conjuntos coloridos de lixeiras seletivas para a unidade</t>
  </si>
  <si>
    <t>Aquisição de lixeiras seletivas</t>
  </si>
  <si>
    <t>Necessidade de adequar a unidade frente às legislações ambientais.</t>
  </si>
  <si>
    <t>Objetivo: Adquirir continas para o auditório</t>
  </si>
  <si>
    <t>Necessidade de proporcionar melhores condições para as apresentações realizadas no auditório do Campus Parintins.</t>
  </si>
  <si>
    <t xml:space="preserve">Aquisição de cortinas com a instalação </t>
  </si>
  <si>
    <t>Meta: Efetivar a compra e a instalação de cortinas para o auditório</t>
  </si>
  <si>
    <t>Objetivo: Adquirir campainhas escolares</t>
  </si>
  <si>
    <t>Considerando a necessidade de dotar o prédio com um sistema adequado de sinalização para início e término das aulas, uma vez que atualmente são utilizados sirenes contra incêndio.</t>
  </si>
  <si>
    <t>Solicitação de cotação de preço junto a fornecedores / Elaboração de Termo de Referência / Solicitar formalmente junto ao Ordenador de Despesa/DG autorização para a realização da despesa / Solicitar junto à PROAD apoio para efetivação da licitação, se couber.</t>
  </si>
  <si>
    <t>Aquisição de campainhas com a instalação</t>
  </si>
  <si>
    <t>Aquisição de mobiliários</t>
  </si>
  <si>
    <t>Necessidade de aquisição de mobiliários que possam atender os setores educacionais e administrativos do Campus.</t>
  </si>
  <si>
    <t>Objetivo: Adquirir mobiliários diversos</t>
  </si>
  <si>
    <t>Meta: Efetivar a compra de mobiliários para os setores educacionais e administrativos.</t>
  </si>
  <si>
    <t>Meta: Efetivar a compra e a instalação de campainhas escolares.</t>
  </si>
  <si>
    <t>Meta: Efetivar a compra de um veículo tipo caminhão.</t>
  </si>
  <si>
    <t>Objetivo: Dotar o Campus Parintins com um veículo automotivo tipo caminhão</t>
  </si>
  <si>
    <t>Aquisição de um caminhão</t>
  </si>
  <si>
    <t>Considerando a necessidade de deslocamento de implementos agrícolas do setor de produção do Campus, bem como atender a demanda de transporte adequado dos materiais e outros que se fizerem necessários no interesse da administração.</t>
  </si>
  <si>
    <t>Solicitação de cotação de preço junto a fornecedores / Elaboração de Termo de Referência / Solicitarformalmente junto ao Ordenador de Despesas/DG autorização para a realização da despesa / Solicitar autorização do órgão gerenciador da Ata do Pregão, se couber / Solicitar junto ao fornecedor carta de aceite para o fornecimento dos materiais ou solicitar apoio junto à PROAD para a efetivação da licitação.</t>
  </si>
  <si>
    <t>Solicitação de cotação de preço junto a fornecedores / Elaboração de Termo de Referência / Solicitarformalmente junto ao Ordenador de Despesas/DG autorização para a realização da despesa / Solicitar autorização do órgão gerenciador da Ata do Pregão, se couber / Solicitar junto ao fornecedor carta de aceite para o fornecimento dos materiais ou solicitar apoio junto à PROAD para a efetivação da licitação, se couber.</t>
  </si>
  <si>
    <t>Meta: Manter a continuidade dos serviços reprográficos para atendimento dos departamentos e setores do Campus Parintins</t>
  </si>
  <si>
    <t>Aquisição de serviços reprográficos</t>
  </si>
  <si>
    <t>Continuidade do contrato nº 02/2012, tendo em vista mantermos os serviços reprográficos para atendimento das atividades dos departamentos do Instituto.</t>
  </si>
  <si>
    <t>Solicitar junto ao fornecedor para que manifeste interesse em continuar ofertando os serviços / Solicitar formalmente junto ao Ordenador de Despesa/DG autorização para a continuidade dos serviços / Elaborar minuta de termo aditivo ao contrato nº 02/2012 /  Encaminhar minuta à Reitoria para que submeta ao Parecer Jurídico.</t>
  </si>
  <si>
    <t>Objetivo: Dar continuidade ao contrato de serviços reprográficos</t>
  </si>
  <si>
    <t>Objetivo:  Adquirir combustível para atendimento da frota de veículos</t>
  </si>
  <si>
    <t>Aquisição de combustíveis</t>
  </si>
  <si>
    <t>Meta: Contratar empresa especializada em fornecimento de combustível.</t>
  </si>
  <si>
    <t>Necessidade de abastecimento da frota de veículos institucionais, durante todo o ano, visando o atendimento das atividades administrativas e didaticopedagógicas do Campus Parintins.</t>
  </si>
  <si>
    <t>Solicitação de cotação de preço junto a fornecedores / Elaboração de Termo de Referência / Solicitar formalmente junto ao Ordenador de Despesa/DG autorização para a aquisição dos serviços / Solicitar junto à PROAD apoio para efetivação da licitação.</t>
  </si>
  <si>
    <t>Objetivo:  Perfurar um novo poço artesiano no Campus Parintins</t>
  </si>
  <si>
    <t>Meta: Contratar empresa especializada em serviços de perfuração de poço artesiano</t>
  </si>
  <si>
    <t>Aquisição de serviços de perfuração de poço artesiano</t>
  </si>
  <si>
    <t>Necessidade de ofertar a comunidade acadêmica água potável propria para o consumo diário.</t>
  </si>
  <si>
    <t>Solicitação de cotação de preço junto a fornecedores / Elaboração de Termo de Referência / Solicitar formalmente junto ao Ordenador de Despesa/DG autorização para a realização da despesa / Solicitar junto à PROAD apoio para efetivação da licitação.</t>
  </si>
  <si>
    <t>Objetivo:  Disponibilizar os serviços de emissão de passagens aereas, fluviais e terrestres.</t>
  </si>
  <si>
    <t>Meta 01. Manter o contrato de fornecimento de passagens até o seu término.
Meta 02. Contratar empresa especializada em fornecimento de passagens, tendo em vista não podermos prorrogar o contrato vigente por força das normas legais vigentes.</t>
  </si>
  <si>
    <t xml:space="preserve">Aquisição de serviços de fornecimento de passagens aereas, fluviais e terrestres </t>
  </si>
  <si>
    <t>Necessidade de disponibilizar o serviço de emissão de bilhetes de passagens para locomoção de colaboradores, terceiros e servidores em atividades do interesse da administração</t>
  </si>
  <si>
    <t>Abertura de novo empenho (em 2014) para a continuidade do contrato até seu término / Solicitação de cotação de preço junto a fornecedores / Elaboração de Termo de Referência / Solicitar formalmente junto ao Ordenador de Despesa/DG autorização para a aquisição dos serviços / Solicitar junto à PROAD apoio para efetivação da licitação ou Adotar procedimentos para adesão de Ata de Registro de Preço.</t>
  </si>
  <si>
    <t>Objetivo:  Disponibilizar diárias a servidores e colaboradores eventuais</t>
  </si>
  <si>
    <t>RESPONSÁVEL: DG/CGP</t>
  </si>
  <si>
    <t>Meta: Ofertar diárias a servidores e colaboradores eventuais quando a serviço no interesse da Administração</t>
  </si>
  <si>
    <t>Díarias a pessoal civil</t>
  </si>
  <si>
    <t xml:space="preserve">Necessidade de proporcionar diárias a servidores e colaboradores eventuais quando estes tiverem que se ausentar da cincunscriçao de seus domicilios para participar de atividades do interesse da Administração. </t>
  </si>
  <si>
    <t>Formalizar procedimento para a efetivação da despesa.</t>
  </si>
  <si>
    <t>Aquisição de materiais de consumo - Expediente e deProcessamento de Dados</t>
  </si>
  <si>
    <t>Inscrição R$ 1.600,00 + diárias R$ 2.000,70 e passagem R$ 2.100,00</t>
  </si>
  <si>
    <t>Inscrição R$ 800,00 + diárias R$ 2.000,70 e passagem R$ 2.100,00</t>
  </si>
  <si>
    <t>Inscrição R$ 800,00 + diárias R$ 1.475,60 e passagem R$ 2.000,00</t>
  </si>
  <si>
    <t>Inscrição R$ 800,00 + diárias R$ 1.653,05 e passagem R$ 1.991,00</t>
  </si>
  <si>
    <t>Inscrição R$ 800,00 + diárias R$ 1.050,80 e passagem R$ 2.000,00</t>
  </si>
  <si>
    <t>Observação: 1. Os valores correspondentes a diárias e passagens estão englobados na planilha P. Eficiência Gerencial - Passagens e Diárias
                          2. O valor total do plano de desenvolvimento anual do DAP na perspectiva Desenvolvimento de Pessoas corresponderá a R$ 33.421,85.</t>
  </si>
  <si>
    <t xml:space="preserve">Indicadores: Percentual de gastos com investimento  </t>
  </si>
  <si>
    <t xml:space="preserve">Indicadores: Percentual de gastos com investimento   </t>
  </si>
  <si>
    <t xml:space="preserve">Indicadores: Percentual de gastos com investimento </t>
  </si>
  <si>
    <t>Tipo de despesa: Investimento</t>
  </si>
  <si>
    <t>PDA SUJEITO A ALTERAÇÕES NO DECORRER DO EXERCÍCIO</t>
  </si>
  <si>
    <t xml:space="preserve">Tipo de despesa: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</si>
</sst>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[$-416]dddd\,\ d&quot; de &quot;mmmm&quot; de &quot;yyyy"/>
    <numFmt numFmtId="166" formatCode="&quot;R$&quot;\ #,##0.00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12"/>
      <name val="Calibri"/>
      <family val="2"/>
    </font>
    <font>
      <sz val="9"/>
      <color indexed="12"/>
      <name val="Arial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rgb="FF0000FF"/>
      <name val="Calibri"/>
      <family val="2"/>
    </font>
    <font>
      <sz val="9"/>
      <color rgb="FF0000FF"/>
      <name val="Arial"/>
      <family val="2"/>
    </font>
    <font>
      <b/>
      <sz val="11"/>
      <color rgb="FF0000FF"/>
      <name val="Calibri"/>
      <family val="2"/>
    </font>
    <font>
      <sz val="8"/>
      <color rgb="FF00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center" vertical="center" wrapText="1"/>
    </xf>
    <xf numFmtId="8" fontId="50" fillId="0" borderId="12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8" fontId="50" fillId="0" borderId="11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justify" vertical="center" wrapText="1"/>
    </xf>
    <xf numFmtId="44" fontId="0" fillId="0" borderId="0" xfId="0" applyNumberForma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4" fontId="3" fillId="0" borderId="10" xfId="45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8" fontId="42" fillId="0" borderId="0" xfId="0" applyNumberFormat="1" applyFont="1" applyAlignment="1">
      <alignment/>
    </xf>
    <xf numFmtId="44" fontId="42" fillId="0" borderId="0" xfId="0" applyNumberFormat="1" applyFont="1" applyAlignment="1">
      <alignment/>
    </xf>
    <xf numFmtId="44" fontId="0" fillId="0" borderId="0" xfId="45" applyFont="1" applyAlignment="1">
      <alignment/>
    </xf>
    <xf numFmtId="44" fontId="3" fillId="0" borderId="14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4" fontId="3" fillId="0" borderId="10" xfId="45" applyFont="1" applyFill="1" applyBorder="1" applyAlignment="1">
      <alignment horizontal="center" vertical="center" wrapText="1"/>
    </xf>
    <xf numFmtId="44" fontId="0" fillId="0" borderId="0" xfId="45" applyFont="1" applyAlignment="1">
      <alignment/>
    </xf>
    <xf numFmtId="0" fontId="51" fillId="0" borderId="0" xfId="0" applyFont="1" applyAlignment="1">
      <alignment/>
    </xf>
    <xf numFmtId="44" fontId="51" fillId="0" borderId="0" xfId="45" applyFont="1" applyAlignment="1">
      <alignment/>
    </xf>
    <xf numFmtId="44" fontId="52" fillId="0" borderId="14" xfId="45" applyFont="1" applyBorder="1" applyAlignment="1">
      <alignment horizontal="center" vertical="center" wrapText="1"/>
    </xf>
    <xf numFmtId="44" fontId="53" fillId="34" borderId="10" xfId="0" applyNumberFormat="1" applyFont="1" applyFill="1" applyBorder="1" applyAlignment="1">
      <alignment/>
    </xf>
    <xf numFmtId="44" fontId="51" fillId="0" borderId="0" xfId="0" applyNumberFormat="1" applyFont="1" applyAlignment="1">
      <alignment/>
    </xf>
    <xf numFmtId="44" fontId="0" fillId="0" borderId="0" xfId="45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44" fontId="3" fillId="0" borderId="11" xfId="45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4" fontId="3" fillId="0" borderId="0" xfId="45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29" fillId="0" borderId="0" xfId="0" applyFont="1" applyAlignment="1">
      <alignment/>
    </xf>
    <xf numFmtId="0" fontId="2" fillId="35" borderId="10" xfId="0" applyFont="1" applyFill="1" applyBorder="1" applyAlignment="1">
      <alignment horizontal="justify" vertical="center" wrapText="1"/>
    </xf>
    <xf numFmtId="0" fontId="2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44" fontId="6" fillId="0" borderId="10" xfId="45" applyFont="1" applyBorder="1" applyAlignment="1">
      <alignment horizontal="center" vertical="center" wrapText="1"/>
    </xf>
    <xf numFmtId="0" fontId="29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49" fillId="36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44" fontId="6" fillId="0" borderId="10" xfId="45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44" fontId="52" fillId="0" borderId="14" xfId="45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44" fontId="3" fillId="0" borderId="10" xfId="45" applyFont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left" vertical="center" wrapText="1"/>
    </xf>
    <xf numFmtId="0" fontId="2" fillId="36" borderId="19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 wrapText="1"/>
    </xf>
    <xf numFmtId="0" fontId="50" fillId="0" borderId="15" xfId="0" applyFont="1" applyBorder="1" applyAlignment="1">
      <alignment horizontal="justify" vertical="center" wrapText="1"/>
    </xf>
    <xf numFmtId="0" fontId="50" fillId="0" borderId="20" xfId="0" applyFont="1" applyBorder="1" applyAlignment="1">
      <alignment horizontal="justify" vertical="center" wrapText="1"/>
    </xf>
    <xf numFmtId="0" fontId="49" fillId="35" borderId="18" xfId="0" applyFont="1" applyFill="1" applyBorder="1" applyAlignment="1">
      <alignment horizontal="left" vertical="center" wrapText="1"/>
    </xf>
    <xf numFmtId="0" fontId="49" fillId="35" borderId="19" xfId="0" applyFont="1" applyFill="1" applyBorder="1" applyAlignment="1">
      <alignment horizontal="left" vertical="center" wrapText="1"/>
    </xf>
    <xf numFmtId="0" fontId="49" fillId="35" borderId="11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36" borderId="18" xfId="0" applyFont="1" applyFill="1" applyBorder="1" applyAlignment="1">
      <alignment horizontal="left" vertical="center" wrapText="1"/>
    </xf>
    <xf numFmtId="0" fontId="49" fillId="36" borderId="19" xfId="0" applyFont="1" applyFill="1" applyBorder="1" applyAlignment="1">
      <alignment horizontal="left" vertical="center" wrapText="1"/>
    </xf>
    <xf numFmtId="0" fontId="49" fillId="36" borderId="11" xfId="0" applyFont="1" applyFill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/>
    </xf>
    <xf numFmtId="0" fontId="49" fillId="35" borderId="10" xfId="0" applyFont="1" applyFill="1" applyBorder="1" applyAlignment="1">
      <alignment horizontal="left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justify" vertical="center" wrapText="1"/>
    </xf>
    <xf numFmtId="0" fontId="54" fillId="0" borderId="15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0</xdr:row>
      <xdr:rowOff>0</xdr:rowOff>
    </xdr:from>
    <xdr:to>
      <xdr:col>5</xdr:col>
      <xdr:colOff>447675</xdr:colOff>
      <xdr:row>0</xdr:row>
      <xdr:rowOff>1009650</xdr:rowOff>
    </xdr:to>
    <xdr:grpSp>
      <xdr:nvGrpSpPr>
        <xdr:cNvPr id="1" name="Grupo 6"/>
        <xdr:cNvGrpSpPr>
          <a:grpSpLocks/>
        </xdr:cNvGrpSpPr>
      </xdr:nvGrpSpPr>
      <xdr:grpSpPr>
        <a:xfrm>
          <a:off x="885825" y="0"/>
          <a:ext cx="6972300" cy="1009650"/>
          <a:chOff x="1314450" y="0"/>
          <a:chExt cx="9110025" cy="1009651"/>
        </a:xfrm>
        <a:solidFill>
          <a:srgbClr val="FFFFFF"/>
        </a:solidFill>
      </xdr:grpSpPr>
      <xdr:sp>
        <xdr:nvSpPr>
          <xdr:cNvPr id="2" name="Retângulo 5"/>
          <xdr:cNvSpPr>
            <a:spLocks/>
          </xdr:cNvSpPr>
        </xdr:nvSpPr>
        <xdr:spPr>
          <a:xfrm>
            <a:off x="1637856" y="95160"/>
            <a:ext cx="8039597" cy="914491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MINISTÉRIO DA EDUCAÇÃO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SECRETARIA DE EDUCAÇÃO PROFISSIONAL E TECNOLÓGICA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INSTITUTO FEDERAL DE EDUCAÇÃO, CIÊNCIA E TECNOLOGIA DO AMAZONAS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CAMPUS PARINTINS - DAP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PLANO DE DESENVOLVIMENTO ANUAL 2014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xdr:txBody>
      </xdr:sp>
      <xdr:pic>
        <xdr:nvPicPr>
          <xdr:cNvPr id="3" name="Imagem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228784" y="66637"/>
            <a:ext cx="1195691" cy="6095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4" name="figura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14450" y="0"/>
            <a:ext cx="867730" cy="68580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4</xdr:col>
      <xdr:colOff>1457325</xdr:colOff>
      <xdr:row>0</xdr:row>
      <xdr:rowOff>1066800</xdr:rowOff>
    </xdr:to>
    <xdr:grpSp>
      <xdr:nvGrpSpPr>
        <xdr:cNvPr id="1" name="Grupo 1"/>
        <xdr:cNvGrpSpPr>
          <a:grpSpLocks/>
        </xdr:cNvGrpSpPr>
      </xdr:nvGrpSpPr>
      <xdr:grpSpPr>
        <a:xfrm>
          <a:off x="1562100" y="0"/>
          <a:ext cx="8286750" cy="1066800"/>
          <a:chOff x="1314450" y="0"/>
          <a:chExt cx="8486773" cy="1009651"/>
        </a:xfrm>
        <a:solidFill>
          <a:srgbClr val="FFFFFF"/>
        </a:solidFill>
      </xdr:grpSpPr>
      <xdr:sp>
        <xdr:nvSpPr>
          <xdr:cNvPr id="2" name="Retângulo 2"/>
          <xdr:cNvSpPr>
            <a:spLocks/>
          </xdr:cNvSpPr>
        </xdr:nvSpPr>
        <xdr:spPr>
          <a:xfrm>
            <a:off x="1636947" y="99198"/>
            <a:ext cx="8039096" cy="910453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MINISTÉRIO DA EDUCAÇÃO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SECRETARIA DE EDUCAÇÃO PROFISSIONAL E TECNOLÓGICA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INSTITUTO FEDERAL DE EDUCAÇÃO, CIÊNCIA E TECNOLOGIA DO AMAZONAS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CAMPUS PARINTINS - DAP E DG-PARCIAL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PLANO DE DESENVOLVIMENTO ANUAL 2014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pic>
        <xdr:nvPicPr>
          <xdr:cNvPr id="3" name="Imagem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564276" y="61336"/>
            <a:ext cx="1236947" cy="7140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4" name="figura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14450" y="0"/>
            <a:ext cx="797757" cy="7481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0</xdr:row>
      <xdr:rowOff>0</xdr:rowOff>
    </xdr:from>
    <xdr:to>
      <xdr:col>4</xdr:col>
      <xdr:colOff>1257300</xdr:colOff>
      <xdr:row>0</xdr:row>
      <xdr:rowOff>1171575</xdr:rowOff>
    </xdr:to>
    <xdr:grpSp>
      <xdr:nvGrpSpPr>
        <xdr:cNvPr id="1" name="Grupo 1"/>
        <xdr:cNvGrpSpPr>
          <a:grpSpLocks/>
        </xdr:cNvGrpSpPr>
      </xdr:nvGrpSpPr>
      <xdr:grpSpPr>
        <a:xfrm>
          <a:off x="1162050" y="0"/>
          <a:ext cx="8486775" cy="1171575"/>
          <a:chOff x="1314450" y="0"/>
          <a:chExt cx="8486774" cy="1009651"/>
        </a:xfrm>
        <a:solidFill>
          <a:srgbClr val="FFFFFF"/>
        </a:solidFill>
      </xdr:grpSpPr>
      <xdr:sp>
        <xdr:nvSpPr>
          <xdr:cNvPr id="2" name="Retângulo 2"/>
          <xdr:cNvSpPr>
            <a:spLocks/>
          </xdr:cNvSpPr>
        </xdr:nvSpPr>
        <xdr:spPr>
          <a:xfrm>
            <a:off x="1639069" y="98441"/>
            <a:ext cx="8039097" cy="91121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MINISTÉRIO DA EDUCAÇÃO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SECRETARIA DE EDUCAÇÃO PROFISSIONAL E TECNOLÓGICA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INSTITUTO FEDERAL DE EDUCAÇÃO, CIÊNCIA E TECNOLOGIA DO AMAZONAS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CAMPUS PARINTINS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PLANO DE DESENVOLVIMENTO ANUAL 2014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pic>
        <xdr:nvPicPr>
          <xdr:cNvPr id="3" name="Imagem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515478" y="18931"/>
            <a:ext cx="1285746" cy="7425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4" name="figura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14450" y="0"/>
            <a:ext cx="867773" cy="85290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0</xdr:rowOff>
    </xdr:from>
    <xdr:to>
      <xdr:col>5</xdr:col>
      <xdr:colOff>171450</xdr:colOff>
      <xdr:row>1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1533525" y="0"/>
          <a:ext cx="8486775" cy="1209675"/>
          <a:chOff x="1314450" y="0"/>
          <a:chExt cx="8486774" cy="1009651"/>
        </a:xfrm>
        <a:solidFill>
          <a:srgbClr val="FFFFFF"/>
        </a:solidFill>
      </xdr:grpSpPr>
      <xdr:sp>
        <xdr:nvSpPr>
          <xdr:cNvPr id="2" name="Retângulo 2"/>
          <xdr:cNvSpPr>
            <a:spLocks/>
          </xdr:cNvSpPr>
        </xdr:nvSpPr>
        <xdr:spPr>
          <a:xfrm>
            <a:off x="1639069" y="96926"/>
            <a:ext cx="8039097" cy="912725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MINISTÉRIO DA EDUCAÇÃO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SECRETARIA DE EDUCAÇÃO PROFISSIONAL E TECNOLÓGICA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INSTITUTO FEDERAL DE EDUCAÇÃO, CIÊNCIA E TECNOLOGIA DO AMAZONAS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CAMPUS PARINTINS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PLANO DE DESENVOLVIMENTO ANUAL 2014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pic>
        <xdr:nvPicPr>
          <xdr:cNvPr id="3" name="Imagem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515478" y="47706"/>
            <a:ext cx="1285746" cy="7425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4" name="figura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14450" y="0"/>
            <a:ext cx="867773" cy="85290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0</xdr:row>
      <xdr:rowOff>0</xdr:rowOff>
    </xdr:from>
    <xdr:to>
      <xdr:col>5</xdr:col>
      <xdr:colOff>123825</xdr:colOff>
      <xdr:row>0</xdr:row>
      <xdr:rowOff>1009650</xdr:rowOff>
    </xdr:to>
    <xdr:grpSp>
      <xdr:nvGrpSpPr>
        <xdr:cNvPr id="1" name="Grupo 1"/>
        <xdr:cNvGrpSpPr>
          <a:grpSpLocks/>
        </xdr:cNvGrpSpPr>
      </xdr:nvGrpSpPr>
      <xdr:grpSpPr>
        <a:xfrm>
          <a:off x="1485900" y="0"/>
          <a:ext cx="8486775" cy="1009650"/>
          <a:chOff x="1314450" y="0"/>
          <a:chExt cx="8486774" cy="1009651"/>
        </a:xfrm>
        <a:solidFill>
          <a:srgbClr val="FFFFFF"/>
        </a:solidFill>
      </xdr:grpSpPr>
      <xdr:sp>
        <xdr:nvSpPr>
          <xdr:cNvPr id="2" name="Retângulo 2"/>
          <xdr:cNvSpPr>
            <a:spLocks/>
          </xdr:cNvSpPr>
        </xdr:nvSpPr>
        <xdr:spPr>
          <a:xfrm>
            <a:off x="1639069" y="95160"/>
            <a:ext cx="8039097" cy="914491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MINISTÉRIO DA EDUCAÇÃO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SECRETARIA DE EDUCAÇÃO PROFISSIONAL E TECNOLÓGICA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INSTITUTO FEDERAL DE EDUCAÇÃO, CIÊNCIA E TECNOLOGIA DO AMAZONAS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CAMPUS PARINTINS - DAP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PLANO DE DESENVOLVIMENTO ANUAL 2014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pic>
        <xdr:nvPicPr>
          <xdr:cNvPr id="3" name="Imagem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515478" y="38114"/>
            <a:ext cx="1285746" cy="7425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4" name="figura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14450" y="0"/>
            <a:ext cx="867773" cy="85290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9525</xdr:rowOff>
    </xdr:from>
    <xdr:to>
      <xdr:col>4</xdr:col>
      <xdr:colOff>1314450</xdr:colOff>
      <xdr:row>0</xdr:row>
      <xdr:rowOff>1266825</xdr:rowOff>
    </xdr:to>
    <xdr:grpSp>
      <xdr:nvGrpSpPr>
        <xdr:cNvPr id="1" name="Grupo 5"/>
        <xdr:cNvGrpSpPr>
          <a:grpSpLocks/>
        </xdr:cNvGrpSpPr>
      </xdr:nvGrpSpPr>
      <xdr:grpSpPr>
        <a:xfrm>
          <a:off x="1219200" y="9525"/>
          <a:ext cx="8486775" cy="1257300"/>
          <a:chOff x="1314451" y="-28575"/>
          <a:chExt cx="8486773" cy="1257301"/>
        </a:xfrm>
        <a:solidFill>
          <a:srgbClr val="FFFFFF"/>
        </a:solidFill>
      </xdr:grpSpPr>
      <xdr:sp>
        <xdr:nvSpPr>
          <xdr:cNvPr id="2" name="Retângulo 6"/>
          <xdr:cNvSpPr>
            <a:spLocks/>
          </xdr:cNvSpPr>
        </xdr:nvSpPr>
        <xdr:spPr>
          <a:xfrm>
            <a:off x="1639070" y="-28575"/>
            <a:ext cx="8039096" cy="1257301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MINISTÉRIO DA EDUCAÇÃO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SECRETARIA DE EDUCAÇÃO PROFISSIONAL E TECNOLÓGICA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INSTITUTO FEDERAL DE EDUCAÇÃO, CIÊNCIA E TECNOLOGIA DO AMAZONAS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CAMPUS PARINTINS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PLANO DE DESENVOLVIMENTO ANUAL 2014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pic>
        <xdr:nvPicPr>
          <xdr:cNvPr id="3" name="Imagem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581250" y="47492"/>
            <a:ext cx="1219974" cy="7047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4" name="figura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14451" y="29"/>
            <a:ext cx="823217" cy="80970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5">
      <selection activeCell="C23" sqref="C23"/>
    </sheetView>
  </sheetViews>
  <sheetFormatPr defaultColWidth="9.140625" defaultRowHeight="15"/>
  <cols>
    <col min="1" max="1" width="2.8515625" style="0" customWidth="1"/>
    <col min="2" max="2" width="25.7109375" style="0" customWidth="1"/>
    <col min="3" max="3" width="28.00390625" style="0" customWidth="1"/>
    <col min="4" max="4" width="35.140625" style="0" customWidth="1"/>
    <col min="5" max="5" width="19.421875" style="0" customWidth="1"/>
    <col min="6" max="6" width="21.28125" style="0" customWidth="1"/>
    <col min="7" max="7" width="20.28125" style="0" hidden="1" customWidth="1"/>
    <col min="8" max="8" width="13.28125" style="0" hidden="1" customWidth="1"/>
    <col min="9" max="9" width="13.28125" style="0" bestFit="1" customWidth="1"/>
  </cols>
  <sheetData>
    <row r="1" spans="3:4" ht="87" customHeight="1" thickBot="1">
      <c r="C1" s="62"/>
      <c r="D1" s="62"/>
    </row>
    <row r="2" spans="2:6" ht="32.25" customHeight="1" thickBot="1">
      <c r="B2" s="63" t="s">
        <v>0</v>
      </c>
      <c r="C2" s="63"/>
      <c r="D2" s="63"/>
      <c r="E2" s="63"/>
      <c r="F2" s="63"/>
    </row>
    <row r="3" spans="1:8" ht="27" customHeight="1" thickBot="1">
      <c r="A3" s="54"/>
      <c r="B3" s="64" t="s">
        <v>103</v>
      </c>
      <c r="C3" s="64"/>
      <c r="D3" s="64"/>
      <c r="E3" s="64"/>
      <c r="F3" s="64"/>
      <c r="G3" s="31"/>
      <c r="H3" s="31"/>
    </row>
    <row r="4" spans="1:8" ht="26.25" customHeight="1" thickBot="1">
      <c r="A4" s="54"/>
      <c r="B4" s="64" t="s">
        <v>104</v>
      </c>
      <c r="C4" s="64"/>
      <c r="D4" s="55" t="s">
        <v>105</v>
      </c>
      <c r="E4" s="56" t="s">
        <v>8</v>
      </c>
      <c r="F4" s="57" t="s">
        <v>189</v>
      </c>
      <c r="G4" s="31"/>
      <c r="H4" s="31"/>
    </row>
    <row r="5" spans="1:8" ht="27.75" customHeight="1" thickBot="1">
      <c r="A5" s="54"/>
      <c r="B5" s="64" t="s">
        <v>106</v>
      </c>
      <c r="C5" s="64"/>
      <c r="D5" s="64"/>
      <c r="E5" s="64"/>
      <c r="F5" s="64"/>
      <c r="G5" s="31"/>
      <c r="H5" s="31"/>
    </row>
    <row r="6" spans="1:8" ht="15.75" customHeight="1" thickBot="1">
      <c r="A6" s="54"/>
      <c r="B6" s="58" t="s">
        <v>3</v>
      </c>
      <c r="C6" s="58" t="s">
        <v>4</v>
      </c>
      <c r="D6" s="58" t="s">
        <v>5</v>
      </c>
      <c r="E6" s="58" t="s">
        <v>6</v>
      </c>
      <c r="F6" s="58" t="s">
        <v>7</v>
      </c>
      <c r="G6" s="31"/>
      <c r="H6" s="31"/>
    </row>
    <row r="7" spans="1:9" ht="15.75" customHeight="1" thickBot="1">
      <c r="A7" s="54"/>
      <c r="B7" s="65" t="s">
        <v>107</v>
      </c>
      <c r="C7" s="65" t="s">
        <v>108</v>
      </c>
      <c r="D7" s="66" t="s">
        <v>109</v>
      </c>
      <c r="E7" s="66" t="s">
        <v>272</v>
      </c>
      <c r="F7" s="67">
        <v>1600</v>
      </c>
      <c r="G7" s="70">
        <f>1600+2000.7+2100</f>
        <v>5700.7</v>
      </c>
      <c r="H7" s="32"/>
      <c r="I7" s="13"/>
    </row>
    <row r="8" spans="1:8" ht="142.5" customHeight="1" thickBot="1">
      <c r="A8" s="54"/>
      <c r="B8" s="65"/>
      <c r="C8" s="65"/>
      <c r="D8" s="66"/>
      <c r="E8" s="66"/>
      <c r="F8" s="67"/>
      <c r="G8" s="70"/>
      <c r="H8" s="31"/>
    </row>
    <row r="9" spans="1:8" ht="156.75" thickBot="1">
      <c r="A9" s="54"/>
      <c r="B9" s="59" t="s">
        <v>110</v>
      </c>
      <c r="C9" s="59" t="s">
        <v>111</v>
      </c>
      <c r="D9" s="58" t="s">
        <v>109</v>
      </c>
      <c r="E9" s="58" t="s">
        <v>273</v>
      </c>
      <c r="F9" s="60">
        <v>800</v>
      </c>
      <c r="G9" s="33">
        <f>800+2000.7+2100</f>
        <v>4900.7</v>
      </c>
      <c r="H9" s="31"/>
    </row>
    <row r="10" spans="1:9" ht="159.75" customHeight="1" thickBot="1">
      <c r="A10" s="54"/>
      <c r="B10" s="59" t="s">
        <v>112</v>
      </c>
      <c r="C10" s="59" t="s">
        <v>113</v>
      </c>
      <c r="D10" s="58" t="s">
        <v>109</v>
      </c>
      <c r="E10" s="58" t="s">
        <v>274</v>
      </c>
      <c r="F10" s="60">
        <v>800</v>
      </c>
      <c r="G10" s="33">
        <f>800+1475.6+2000</f>
        <v>4275.6</v>
      </c>
      <c r="H10" s="31"/>
      <c r="I10" s="13"/>
    </row>
    <row r="11" spans="1:9" ht="156.75" thickBot="1">
      <c r="A11" s="54"/>
      <c r="B11" s="58" t="s">
        <v>114</v>
      </c>
      <c r="C11" s="59" t="s">
        <v>115</v>
      </c>
      <c r="D11" s="58" t="s">
        <v>109</v>
      </c>
      <c r="E11" s="58" t="s">
        <v>275</v>
      </c>
      <c r="F11" s="60">
        <v>800</v>
      </c>
      <c r="G11" s="33">
        <f>800+1653.05+1991</f>
        <v>4444.05</v>
      </c>
      <c r="H11" s="31"/>
      <c r="I11" s="13"/>
    </row>
    <row r="12" spans="1:8" ht="156.75" thickBot="1">
      <c r="A12" s="54"/>
      <c r="B12" s="58" t="s">
        <v>116</v>
      </c>
      <c r="C12" s="59" t="s">
        <v>117</v>
      </c>
      <c r="D12" s="58" t="s">
        <v>109</v>
      </c>
      <c r="E12" s="58" t="s">
        <v>276</v>
      </c>
      <c r="F12" s="60">
        <v>800</v>
      </c>
      <c r="G12" s="33">
        <f>800+1050.8+2000</f>
        <v>3850.8</v>
      </c>
      <c r="H12" s="31"/>
    </row>
    <row r="13" spans="1:8" ht="15.75" thickBot="1">
      <c r="A13" s="54"/>
      <c r="B13" s="68" t="s">
        <v>118</v>
      </c>
      <c r="C13" s="68"/>
      <c r="D13" s="68"/>
      <c r="E13" s="68"/>
      <c r="F13" s="68"/>
      <c r="G13" s="31"/>
      <c r="H13" s="31"/>
    </row>
    <row r="14" spans="1:8" ht="15.75" thickBot="1">
      <c r="A14" s="54"/>
      <c r="B14" s="68" t="s">
        <v>104</v>
      </c>
      <c r="C14" s="68"/>
      <c r="D14" s="26" t="s">
        <v>119</v>
      </c>
      <c r="E14" s="38" t="s">
        <v>8</v>
      </c>
      <c r="F14" s="38" t="s">
        <v>189</v>
      </c>
      <c r="G14" s="31"/>
      <c r="H14" s="31"/>
    </row>
    <row r="15" spans="1:8" ht="25.5" customHeight="1" thickBot="1">
      <c r="A15" s="54"/>
      <c r="B15" s="64" t="s">
        <v>120</v>
      </c>
      <c r="C15" s="64"/>
      <c r="D15" s="64"/>
      <c r="E15" s="64"/>
      <c r="F15" s="64"/>
      <c r="G15" s="31"/>
      <c r="H15" s="31"/>
    </row>
    <row r="16" spans="1:8" ht="15.75" thickBot="1">
      <c r="A16" s="54"/>
      <c r="B16" s="58" t="s">
        <v>3</v>
      </c>
      <c r="C16" s="58" t="s">
        <v>4</v>
      </c>
      <c r="D16" s="58" t="s">
        <v>5</v>
      </c>
      <c r="E16" s="58" t="s">
        <v>6</v>
      </c>
      <c r="F16" s="58" t="s">
        <v>7</v>
      </c>
      <c r="G16" s="31"/>
      <c r="H16" s="31"/>
    </row>
    <row r="17" spans="1:8" ht="42.75" customHeight="1" thickBot="1">
      <c r="A17" s="54"/>
      <c r="B17" s="58" t="s">
        <v>121</v>
      </c>
      <c r="C17" s="59" t="s">
        <v>122</v>
      </c>
      <c r="D17" s="66" t="s">
        <v>123</v>
      </c>
      <c r="E17" s="60"/>
      <c r="F17" s="60">
        <v>1800</v>
      </c>
      <c r="G17" s="33">
        <v>1800</v>
      </c>
      <c r="H17" s="31"/>
    </row>
    <row r="18" spans="1:8" ht="100.5" customHeight="1" thickBot="1">
      <c r="A18" s="54"/>
      <c r="B18" s="58" t="s">
        <v>124</v>
      </c>
      <c r="C18" s="59" t="s">
        <v>125</v>
      </c>
      <c r="D18" s="66"/>
      <c r="E18" s="60">
        <v>8000</v>
      </c>
      <c r="F18" s="60">
        <v>8450</v>
      </c>
      <c r="G18" s="33">
        <v>8450</v>
      </c>
      <c r="H18" s="34">
        <f>F7+F9+F10+F11+F12+F18+F17</f>
        <v>15050</v>
      </c>
    </row>
    <row r="19" spans="1:8" ht="50.25" customHeight="1">
      <c r="A19" s="54"/>
      <c r="B19" s="69" t="s">
        <v>277</v>
      </c>
      <c r="C19" s="69"/>
      <c r="D19" s="69"/>
      <c r="E19" s="69"/>
      <c r="F19" s="61"/>
      <c r="G19" s="35">
        <f>SUM(G7:G18)</f>
        <v>33421.85</v>
      </c>
      <c r="H19" s="31"/>
    </row>
    <row r="21" ht="15">
      <c r="B21" s="53" t="s">
        <v>282</v>
      </c>
    </row>
  </sheetData>
  <sheetProtection/>
  <mergeCells count="16">
    <mergeCell ref="B14:C14"/>
    <mergeCell ref="B15:F15"/>
    <mergeCell ref="B13:F13"/>
    <mergeCell ref="B19:E19"/>
    <mergeCell ref="G7:G8"/>
    <mergeCell ref="D17:D18"/>
    <mergeCell ref="C1:D1"/>
    <mergeCell ref="B2:F2"/>
    <mergeCell ref="B3:F3"/>
    <mergeCell ref="B4:C4"/>
    <mergeCell ref="B5:F5"/>
    <mergeCell ref="B7:B8"/>
    <mergeCell ref="C7:C8"/>
    <mergeCell ref="D7:D8"/>
    <mergeCell ref="E7:E8"/>
    <mergeCell ref="F7:F8"/>
  </mergeCells>
  <printOptions horizontalCentered="1"/>
  <pageMargins left="0.7086614173228347" right="0.5118110236220472" top="0.7480314960629921" bottom="0.5511811023622047" header="0.31496062992125984" footer="0.31496062992125984"/>
  <pageSetup fitToHeight="0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2"/>
  <sheetViews>
    <sheetView tabSelected="1" zoomScalePageLayoutView="0" workbookViewId="0" topLeftCell="C107">
      <selection activeCell="G125" sqref="G125"/>
    </sheetView>
  </sheetViews>
  <sheetFormatPr defaultColWidth="9.140625" defaultRowHeight="15"/>
  <cols>
    <col min="1" max="1" width="2.8515625" style="0" customWidth="1"/>
    <col min="2" max="2" width="35.00390625" style="0" customWidth="1"/>
    <col min="3" max="3" width="43.57421875" style="0" customWidth="1"/>
    <col min="4" max="4" width="44.421875" style="0" customWidth="1"/>
    <col min="5" max="5" width="21.8515625" style="0" customWidth="1"/>
    <col min="6" max="6" width="25.421875" style="0" customWidth="1"/>
    <col min="7" max="7" width="20.28125" style="0" customWidth="1"/>
    <col min="8" max="8" width="15.8515625" style="0" bestFit="1" customWidth="1"/>
    <col min="9" max="9" width="13.28125" style="0" bestFit="1" customWidth="1"/>
  </cols>
  <sheetData>
    <row r="1" ht="90" customHeight="1" thickBot="1"/>
    <row r="2" spans="2:6" ht="15.75" thickBot="1">
      <c r="B2" s="76" t="s">
        <v>9</v>
      </c>
      <c r="C2" s="77"/>
      <c r="D2" s="77"/>
      <c r="E2" s="77"/>
      <c r="F2" s="78"/>
    </row>
    <row r="3" spans="2:6" ht="15.75" customHeight="1" thickBot="1">
      <c r="B3" s="79" t="s">
        <v>179</v>
      </c>
      <c r="C3" s="80"/>
      <c r="D3" s="80"/>
      <c r="E3" s="80"/>
      <c r="F3" s="81"/>
    </row>
    <row r="4" spans="2:6" ht="15.75" thickBot="1">
      <c r="B4" s="82" t="s">
        <v>28</v>
      </c>
      <c r="C4" s="83"/>
      <c r="D4" s="26" t="s">
        <v>46</v>
      </c>
      <c r="E4" s="38" t="s">
        <v>8</v>
      </c>
      <c r="F4" s="39" t="s">
        <v>178</v>
      </c>
    </row>
    <row r="5" spans="2:6" ht="15.75" thickBot="1">
      <c r="B5" s="79" t="s">
        <v>180</v>
      </c>
      <c r="C5" s="80"/>
      <c r="D5" s="80"/>
      <c r="E5" s="80"/>
      <c r="F5" s="81"/>
    </row>
    <row r="6" spans="2:6" ht="15.75" thickBot="1">
      <c r="B6" s="15" t="s">
        <v>3</v>
      </c>
      <c r="C6" s="40" t="s">
        <v>4</v>
      </c>
      <c r="D6" s="40" t="s">
        <v>5</v>
      </c>
      <c r="E6" s="40" t="s">
        <v>6</v>
      </c>
      <c r="F6" s="40" t="s">
        <v>7</v>
      </c>
    </row>
    <row r="7" spans="2:6" ht="56.25" customHeight="1" thickBot="1">
      <c r="B7" s="41" t="s">
        <v>40</v>
      </c>
      <c r="C7" s="42" t="s">
        <v>45</v>
      </c>
      <c r="D7" s="41" t="s">
        <v>49</v>
      </c>
      <c r="E7" s="43">
        <v>3668.5</v>
      </c>
      <c r="F7" s="43">
        <f>E7*11</f>
        <v>40353.5</v>
      </c>
    </row>
    <row r="8" spans="2:6" ht="15.75" thickBot="1">
      <c r="B8" s="79" t="s">
        <v>184</v>
      </c>
      <c r="C8" s="80"/>
      <c r="D8" s="80"/>
      <c r="E8" s="80"/>
      <c r="F8" s="81"/>
    </row>
    <row r="9" spans="2:6" ht="15.75" thickBot="1">
      <c r="B9" s="82" t="s">
        <v>27</v>
      </c>
      <c r="C9" s="83"/>
      <c r="D9" s="26" t="s">
        <v>47</v>
      </c>
      <c r="E9" s="38" t="s">
        <v>8</v>
      </c>
      <c r="F9" s="39" t="s">
        <v>178</v>
      </c>
    </row>
    <row r="10" spans="2:7" ht="15.75" customHeight="1" thickBot="1">
      <c r="B10" s="79" t="s">
        <v>30</v>
      </c>
      <c r="C10" s="80"/>
      <c r="D10" s="80"/>
      <c r="E10" s="80"/>
      <c r="F10" s="81"/>
      <c r="G10" s="22"/>
    </row>
    <row r="11" spans="2:7" ht="15.75" customHeight="1" thickBot="1">
      <c r="B11" s="15" t="s">
        <v>3</v>
      </c>
      <c r="C11" s="40" t="s">
        <v>4</v>
      </c>
      <c r="D11" s="40" t="s">
        <v>5</v>
      </c>
      <c r="E11" s="40" t="s">
        <v>6</v>
      </c>
      <c r="F11" s="40" t="s">
        <v>7</v>
      </c>
      <c r="G11" s="22"/>
    </row>
    <row r="12" spans="2:7" ht="34.5" thickBot="1">
      <c r="B12" s="16" t="s">
        <v>41</v>
      </c>
      <c r="C12" s="42" t="s">
        <v>29</v>
      </c>
      <c r="D12" s="41" t="s">
        <v>48</v>
      </c>
      <c r="E12" s="43">
        <v>666.66</v>
      </c>
      <c r="F12" s="43">
        <v>7999.92</v>
      </c>
      <c r="G12" s="22"/>
    </row>
    <row r="13" spans="2:6" ht="15.75" customHeight="1" thickBot="1">
      <c r="B13" s="79" t="s">
        <v>183</v>
      </c>
      <c r="C13" s="80"/>
      <c r="D13" s="80"/>
      <c r="E13" s="80"/>
      <c r="F13" s="81"/>
    </row>
    <row r="14" spans="2:6" ht="15.75" thickBot="1">
      <c r="B14" s="82" t="s">
        <v>27</v>
      </c>
      <c r="C14" s="83"/>
      <c r="D14" s="26" t="s">
        <v>47</v>
      </c>
      <c r="E14" s="38" t="s">
        <v>8</v>
      </c>
      <c r="F14" s="39" t="s">
        <v>189</v>
      </c>
    </row>
    <row r="15" spans="2:6" ht="15.75" thickBot="1">
      <c r="B15" s="79" t="s">
        <v>181</v>
      </c>
      <c r="C15" s="80"/>
      <c r="D15" s="80"/>
      <c r="E15" s="80"/>
      <c r="F15" s="81"/>
    </row>
    <row r="16" spans="2:6" ht="15.75" thickBot="1">
      <c r="B16" s="15" t="s">
        <v>3</v>
      </c>
      <c r="C16" s="40" t="s">
        <v>4</v>
      </c>
      <c r="D16" s="40" t="s">
        <v>5</v>
      </c>
      <c r="E16" s="40" t="s">
        <v>6</v>
      </c>
      <c r="F16" s="40" t="s">
        <v>7</v>
      </c>
    </row>
    <row r="17" spans="2:6" ht="36" customHeight="1" thickBot="1">
      <c r="B17" s="16" t="s">
        <v>26</v>
      </c>
      <c r="C17" s="44" t="s">
        <v>51</v>
      </c>
      <c r="D17" s="45" t="s">
        <v>50</v>
      </c>
      <c r="E17" s="46"/>
      <c r="F17" s="43">
        <v>15000</v>
      </c>
    </row>
    <row r="18" spans="2:6" ht="15.75" thickBot="1">
      <c r="B18" s="84" t="s">
        <v>185</v>
      </c>
      <c r="C18" s="85"/>
      <c r="D18" s="85"/>
      <c r="E18" s="85"/>
      <c r="F18" s="86"/>
    </row>
    <row r="19" spans="2:6" ht="15.75" thickBot="1">
      <c r="B19" s="82" t="s">
        <v>27</v>
      </c>
      <c r="C19" s="83"/>
      <c r="D19" s="26" t="s">
        <v>46</v>
      </c>
      <c r="E19" s="38" t="s">
        <v>8</v>
      </c>
      <c r="F19" s="39" t="s">
        <v>178</v>
      </c>
    </row>
    <row r="20" spans="2:6" ht="23.25" customHeight="1" thickBot="1">
      <c r="B20" s="84" t="s">
        <v>182</v>
      </c>
      <c r="C20" s="85"/>
      <c r="D20" s="85"/>
      <c r="E20" s="85"/>
      <c r="F20" s="86"/>
    </row>
    <row r="21" spans="2:6" ht="15.75" thickBot="1">
      <c r="B21" s="15" t="s">
        <v>3</v>
      </c>
      <c r="C21" s="40" t="s">
        <v>4</v>
      </c>
      <c r="D21" s="40" t="s">
        <v>5</v>
      </c>
      <c r="E21" s="40" t="s">
        <v>6</v>
      </c>
      <c r="F21" s="40" t="s">
        <v>7</v>
      </c>
    </row>
    <row r="22" spans="2:6" ht="34.5" thickBot="1">
      <c r="B22" s="16" t="s">
        <v>42</v>
      </c>
      <c r="C22" s="44" t="s">
        <v>54</v>
      </c>
      <c r="D22" s="41" t="s">
        <v>52</v>
      </c>
      <c r="E22" s="46">
        <v>12333.33</v>
      </c>
      <c r="F22" s="43">
        <v>148000</v>
      </c>
    </row>
    <row r="23" spans="2:6" ht="15.75" thickBot="1">
      <c r="B23" s="84" t="s">
        <v>186</v>
      </c>
      <c r="C23" s="85"/>
      <c r="D23" s="85"/>
      <c r="E23" s="85"/>
      <c r="F23" s="86"/>
    </row>
    <row r="24" spans="2:6" ht="15.75" thickBot="1">
      <c r="B24" s="82" t="s">
        <v>27</v>
      </c>
      <c r="C24" s="83"/>
      <c r="D24" s="26" t="s">
        <v>53</v>
      </c>
      <c r="E24" s="38" t="s">
        <v>8</v>
      </c>
      <c r="F24" s="39" t="s">
        <v>178</v>
      </c>
    </row>
    <row r="25" spans="2:6" ht="15.75" thickBot="1">
      <c r="B25" s="79" t="s">
        <v>187</v>
      </c>
      <c r="C25" s="80"/>
      <c r="D25" s="80"/>
      <c r="E25" s="80"/>
      <c r="F25" s="81"/>
    </row>
    <row r="26" spans="2:6" ht="15.75" thickBot="1">
      <c r="B26" s="15" t="s">
        <v>3</v>
      </c>
      <c r="C26" s="40" t="s">
        <v>4</v>
      </c>
      <c r="D26" s="40" t="s">
        <v>5</v>
      </c>
      <c r="E26" s="40" t="s">
        <v>6</v>
      </c>
      <c r="F26" s="40" t="s">
        <v>7</v>
      </c>
    </row>
    <row r="27" spans="2:6" ht="34.5" thickBot="1">
      <c r="B27" s="16" t="s">
        <v>43</v>
      </c>
      <c r="C27" s="44" t="s">
        <v>56</v>
      </c>
      <c r="D27" s="41" t="s">
        <v>55</v>
      </c>
      <c r="E27" s="46" t="s">
        <v>34</v>
      </c>
      <c r="F27" s="43">
        <v>20000</v>
      </c>
    </row>
    <row r="28" spans="2:6" ht="15.75" thickBot="1">
      <c r="B28" s="84" t="s">
        <v>188</v>
      </c>
      <c r="C28" s="85"/>
      <c r="D28" s="85"/>
      <c r="E28" s="85"/>
      <c r="F28" s="86"/>
    </row>
    <row r="29" spans="2:6" ht="15.75" thickBot="1">
      <c r="B29" s="82" t="s">
        <v>27</v>
      </c>
      <c r="C29" s="83"/>
      <c r="D29" s="26" t="s">
        <v>59</v>
      </c>
      <c r="E29" s="38" t="s">
        <v>8</v>
      </c>
      <c r="F29" s="39" t="s">
        <v>178</v>
      </c>
    </row>
    <row r="30" spans="2:6" ht="15.75" thickBot="1">
      <c r="B30" s="79" t="s">
        <v>64</v>
      </c>
      <c r="C30" s="80"/>
      <c r="D30" s="80"/>
      <c r="E30" s="80"/>
      <c r="F30" s="81"/>
    </row>
    <row r="31" spans="2:6" ht="15.75" thickBot="1">
      <c r="B31" s="15" t="s">
        <v>3</v>
      </c>
      <c r="C31" s="40" t="s">
        <v>4</v>
      </c>
      <c r="D31" s="40" t="s">
        <v>5</v>
      </c>
      <c r="E31" s="40" t="s">
        <v>6</v>
      </c>
      <c r="F31" s="40" t="s">
        <v>7</v>
      </c>
    </row>
    <row r="32" spans="2:6" ht="57" thickBot="1">
      <c r="B32" s="16" t="s">
        <v>271</v>
      </c>
      <c r="C32" s="44" t="s">
        <v>60</v>
      </c>
      <c r="D32" s="45" t="s">
        <v>61</v>
      </c>
      <c r="E32" s="46"/>
      <c r="F32" s="43">
        <f>50000+19766.43+35000</f>
        <v>104766.43</v>
      </c>
    </row>
    <row r="33" spans="2:6" ht="15.75" thickBot="1">
      <c r="B33" s="84" t="s">
        <v>66</v>
      </c>
      <c r="C33" s="85"/>
      <c r="D33" s="85"/>
      <c r="E33" s="85"/>
      <c r="F33" s="86"/>
    </row>
    <row r="34" spans="2:6" ht="15.75" thickBot="1">
      <c r="B34" s="82" t="s">
        <v>27</v>
      </c>
      <c r="C34" s="83"/>
      <c r="D34" s="26" t="s">
        <v>53</v>
      </c>
      <c r="E34" s="38" t="s">
        <v>8</v>
      </c>
      <c r="F34" s="39" t="s">
        <v>178</v>
      </c>
    </row>
    <row r="35" spans="2:6" ht="15.75" thickBot="1">
      <c r="B35" s="79" t="s">
        <v>65</v>
      </c>
      <c r="C35" s="80"/>
      <c r="D35" s="80"/>
      <c r="E35" s="80"/>
      <c r="F35" s="81"/>
    </row>
    <row r="36" spans="2:6" ht="15.75" thickBot="1">
      <c r="B36" s="15" t="s">
        <v>3</v>
      </c>
      <c r="C36" s="40" t="s">
        <v>4</v>
      </c>
      <c r="D36" s="40" t="s">
        <v>5</v>
      </c>
      <c r="E36" s="40" t="s">
        <v>6</v>
      </c>
      <c r="F36" s="40" t="s">
        <v>7</v>
      </c>
    </row>
    <row r="37" spans="2:6" ht="79.5" thickBot="1">
      <c r="B37" s="16" t="s">
        <v>68</v>
      </c>
      <c r="C37" s="44" t="s">
        <v>63</v>
      </c>
      <c r="D37" s="45" t="s">
        <v>62</v>
      </c>
      <c r="E37" s="46"/>
      <c r="F37" s="43">
        <v>70000</v>
      </c>
    </row>
    <row r="38" spans="2:6" ht="15.75" thickBot="1">
      <c r="B38" s="84" t="s">
        <v>67</v>
      </c>
      <c r="C38" s="85"/>
      <c r="D38" s="85"/>
      <c r="E38" s="85"/>
      <c r="F38" s="86"/>
    </row>
    <row r="39" spans="2:6" ht="15.75" thickBot="1">
      <c r="B39" s="82" t="s">
        <v>27</v>
      </c>
      <c r="C39" s="83"/>
      <c r="D39" s="47" t="s">
        <v>53</v>
      </c>
      <c r="E39" s="38" t="s">
        <v>8</v>
      </c>
      <c r="F39" s="48" t="s">
        <v>178</v>
      </c>
    </row>
    <row r="40" spans="2:6" ht="15.75" thickBot="1">
      <c r="B40" s="79" t="s">
        <v>70</v>
      </c>
      <c r="C40" s="80"/>
      <c r="D40" s="80"/>
      <c r="E40" s="80"/>
      <c r="F40" s="81"/>
    </row>
    <row r="41" spans="2:6" ht="15.75" thickBot="1">
      <c r="B41" s="15" t="s">
        <v>3</v>
      </c>
      <c r="C41" s="40" t="s">
        <v>4</v>
      </c>
      <c r="D41" s="40" t="s">
        <v>5</v>
      </c>
      <c r="E41" s="40" t="s">
        <v>6</v>
      </c>
      <c r="F41" s="40" t="s">
        <v>7</v>
      </c>
    </row>
    <row r="42" spans="2:7" ht="79.5" thickBot="1">
      <c r="B42" s="16" t="s">
        <v>71</v>
      </c>
      <c r="C42" s="44" t="s">
        <v>69</v>
      </c>
      <c r="D42" s="45" t="s">
        <v>62</v>
      </c>
      <c r="E42" s="46"/>
      <c r="F42" s="43">
        <f>175000-35000</f>
        <v>140000</v>
      </c>
      <c r="G42" s="23"/>
    </row>
    <row r="43" spans="2:6" ht="15.75" customHeight="1" thickBot="1">
      <c r="B43" s="84" t="s">
        <v>77</v>
      </c>
      <c r="C43" s="85"/>
      <c r="D43" s="85"/>
      <c r="E43" s="85"/>
      <c r="F43" s="86"/>
    </row>
    <row r="44" spans="2:6" ht="15.75" thickBot="1">
      <c r="B44" s="82" t="s">
        <v>27</v>
      </c>
      <c r="C44" s="83"/>
      <c r="D44" s="26" t="s">
        <v>53</v>
      </c>
      <c r="E44" s="38" t="s">
        <v>8</v>
      </c>
      <c r="F44" s="39" t="s">
        <v>178</v>
      </c>
    </row>
    <row r="45" spans="2:6" ht="15.75" customHeight="1" thickBot="1">
      <c r="B45" s="79" t="s">
        <v>78</v>
      </c>
      <c r="C45" s="89"/>
      <c r="D45" s="80"/>
      <c r="E45" s="80"/>
      <c r="F45" s="81"/>
    </row>
    <row r="46" spans="2:8" ht="15.75" customHeight="1" thickBot="1">
      <c r="B46" s="15" t="s">
        <v>3</v>
      </c>
      <c r="C46" s="15" t="s">
        <v>4</v>
      </c>
      <c r="D46" s="15" t="s">
        <v>5</v>
      </c>
      <c r="E46" s="15" t="s">
        <v>6</v>
      </c>
      <c r="F46" s="15" t="s">
        <v>7</v>
      </c>
      <c r="H46" s="24"/>
    </row>
    <row r="47" spans="2:8" ht="68.25" thickBot="1">
      <c r="B47" s="21" t="s">
        <v>100</v>
      </c>
      <c r="C47" s="17" t="s">
        <v>79</v>
      </c>
      <c r="D47" s="45" t="s">
        <v>80</v>
      </c>
      <c r="E47" s="49">
        <v>53334.79</v>
      </c>
      <c r="F47" s="50">
        <f>(6*E47)</f>
        <v>320008.74</v>
      </c>
      <c r="G47" s="25"/>
      <c r="H47" s="24"/>
    </row>
    <row r="48" spans="2:8" ht="57" thickBot="1">
      <c r="B48" s="21" t="s">
        <v>101</v>
      </c>
      <c r="C48" s="17" t="s">
        <v>92</v>
      </c>
      <c r="D48" s="45" t="s">
        <v>95</v>
      </c>
      <c r="E48" s="49">
        <v>69532.83</v>
      </c>
      <c r="F48" s="20">
        <f>E48*6</f>
        <v>417196.98</v>
      </c>
      <c r="G48" s="13"/>
      <c r="H48" s="13"/>
    </row>
    <row r="49" spans="2:9" ht="68.25" thickBot="1">
      <c r="B49" s="51" t="s">
        <v>81</v>
      </c>
      <c r="C49" s="17" t="s">
        <v>93</v>
      </c>
      <c r="D49" s="45" t="s">
        <v>94</v>
      </c>
      <c r="E49" s="49">
        <f>(30512.16)+(35088.98)</f>
        <v>65601.14</v>
      </c>
      <c r="F49" s="18">
        <f>(6*30512.16)+(6*35088.98)</f>
        <v>393606.83999999997</v>
      </c>
      <c r="I49" s="13"/>
    </row>
    <row r="50" spans="2:7" ht="23.25" thickBot="1">
      <c r="B50" s="51" t="s">
        <v>82</v>
      </c>
      <c r="C50" s="17" t="s">
        <v>86</v>
      </c>
      <c r="D50" s="45" t="s">
        <v>83</v>
      </c>
      <c r="E50" s="49">
        <f>3488.04+2221.8</f>
        <v>5709.84</v>
      </c>
      <c r="F50" s="18">
        <f>E50*12</f>
        <v>68518.08</v>
      </c>
      <c r="G50" s="19"/>
    </row>
    <row r="51" spans="2:8" ht="23.25" thickBot="1">
      <c r="B51" s="51" t="s">
        <v>84</v>
      </c>
      <c r="C51" s="17" t="s">
        <v>85</v>
      </c>
      <c r="D51" s="45" t="s">
        <v>83</v>
      </c>
      <c r="E51" s="49">
        <f>2796+1800+1800</f>
        <v>6396</v>
      </c>
      <c r="F51" s="18">
        <f>11*E51</f>
        <v>70356</v>
      </c>
      <c r="H51" s="13"/>
    </row>
    <row r="52" spans="2:6" ht="15.75" thickBot="1">
      <c r="B52" s="71" t="s">
        <v>90</v>
      </c>
      <c r="C52" s="71"/>
      <c r="D52" s="71"/>
      <c r="E52" s="71"/>
      <c r="F52" s="71"/>
    </row>
    <row r="53" spans="2:6" ht="15.75" customHeight="1" thickBot="1">
      <c r="B53" s="68" t="s">
        <v>27</v>
      </c>
      <c r="C53" s="68"/>
      <c r="D53" s="26" t="s">
        <v>280</v>
      </c>
      <c r="E53" s="38" t="s">
        <v>8</v>
      </c>
      <c r="F53" s="26" t="s">
        <v>281</v>
      </c>
    </row>
    <row r="54" spans="2:6" ht="15.75" thickBot="1">
      <c r="B54" s="64" t="s">
        <v>87</v>
      </c>
      <c r="C54" s="64"/>
      <c r="D54" s="64"/>
      <c r="E54" s="64"/>
      <c r="F54" s="64"/>
    </row>
    <row r="55" spans="2:6" ht="15.75" thickBot="1">
      <c r="B55" s="15" t="s">
        <v>3</v>
      </c>
      <c r="C55" s="15" t="s">
        <v>4</v>
      </c>
      <c r="D55" s="15" t="s">
        <v>5</v>
      </c>
      <c r="E55" s="15" t="s">
        <v>6</v>
      </c>
      <c r="F55" s="15" t="s">
        <v>7</v>
      </c>
    </row>
    <row r="56" spans="2:6" ht="68.25" thickBot="1">
      <c r="B56" s="15" t="s">
        <v>89</v>
      </c>
      <c r="C56" s="17" t="s">
        <v>88</v>
      </c>
      <c r="D56" s="45" t="s">
        <v>91</v>
      </c>
      <c r="E56" s="49"/>
      <c r="F56" s="18">
        <v>25000</v>
      </c>
    </row>
    <row r="57" spans="2:6" ht="28.5" customHeight="1" thickBot="1">
      <c r="B57" s="71" t="s">
        <v>143</v>
      </c>
      <c r="C57" s="71"/>
      <c r="D57" s="71"/>
      <c r="E57" s="71"/>
      <c r="F57" s="71"/>
    </row>
    <row r="58" spans="2:6" ht="15.75" thickBot="1">
      <c r="B58" s="87" t="s">
        <v>27</v>
      </c>
      <c r="C58" s="88"/>
      <c r="D58" s="26" t="s">
        <v>53</v>
      </c>
      <c r="E58" s="38" t="s">
        <v>8</v>
      </c>
      <c r="F58" s="38" t="s">
        <v>178</v>
      </c>
    </row>
    <row r="59" spans="2:6" ht="15.75" customHeight="1" thickBot="1">
      <c r="B59" s="71" t="s">
        <v>144</v>
      </c>
      <c r="C59" s="71"/>
      <c r="D59" s="71"/>
      <c r="E59" s="71"/>
      <c r="F59" s="71"/>
    </row>
    <row r="60" spans="2:6" ht="15.75" thickBot="1">
      <c r="B60" s="15" t="s">
        <v>3</v>
      </c>
      <c r="C60" s="15" t="s">
        <v>4</v>
      </c>
      <c r="D60" s="15" t="s">
        <v>5</v>
      </c>
      <c r="E60" s="15" t="s">
        <v>6</v>
      </c>
      <c r="F60" s="15" t="s">
        <v>7</v>
      </c>
    </row>
    <row r="61" spans="2:6" ht="68.25" thickBot="1">
      <c r="B61" s="15" t="s">
        <v>35</v>
      </c>
      <c r="C61" s="17" t="s">
        <v>145</v>
      </c>
      <c r="D61" s="45" t="s">
        <v>146</v>
      </c>
      <c r="E61" s="49"/>
      <c r="F61" s="18">
        <v>60000</v>
      </c>
    </row>
    <row r="62" spans="2:6" ht="14.25" customHeight="1" thickBot="1">
      <c r="B62" s="71" t="s">
        <v>148</v>
      </c>
      <c r="C62" s="71"/>
      <c r="D62" s="71"/>
      <c r="E62" s="71"/>
      <c r="F62" s="71"/>
    </row>
    <row r="63" spans="2:6" ht="15.75" thickBot="1">
      <c r="B63" s="82" t="s">
        <v>27</v>
      </c>
      <c r="C63" s="83"/>
      <c r="D63" s="52" t="s">
        <v>53</v>
      </c>
      <c r="E63" s="38" t="s">
        <v>8</v>
      </c>
      <c r="F63" s="38" t="s">
        <v>178</v>
      </c>
    </row>
    <row r="64" spans="2:6" ht="15.75" thickBot="1">
      <c r="B64" s="64" t="s">
        <v>156</v>
      </c>
      <c r="C64" s="64"/>
      <c r="D64" s="64"/>
      <c r="E64" s="64"/>
      <c r="F64" s="64"/>
    </row>
    <row r="65" spans="2:6" ht="15.75" thickBot="1">
      <c r="B65" s="15" t="s">
        <v>3</v>
      </c>
      <c r="C65" s="15" t="s">
        <v>4</v>
      </c>
      <c r="D65" s="15" t="s">
        <v>5</v>
      </c>
      <c r="E65" s="15" t="s">
        <v>6</v>
      </c>
      <c r="F65" s="15" t="s">
        <v>7</v>
      </c>
    </row>
    <row r="66" spans="2:6" ht="57" thickBot="1">
      <c r="B66" s="15" t="s">
        <v>147</v>
      </c>
      <c r="C66" s="17" t="s">
        <v>150</v>
      </c>
      <c r="D66" s="45" t="s">
        <v>149</v>
      </c>
      <c r="E66" s="49"/>
      <c r="F66" s="18">
        <f>40000-12000</f>
        <v>28000</v>
      </c>
    </row>
    <row r="67" spans="2:6" ht="15.75" thickBot="1">
      <c r="B67" s="71" t="s">
        <v>158</v>
      </c>
      <c r="C67" s="71"/>
      <c r="D67" s="71"/>
      <c r="E67" s="71"/>
      <c r="F67" s="71"/>
    </row>
    <row r="68" spans="2:6" ht="15.75" thickBot="1">
      <c r="B68" s="68" t="s">
        <v>27</v>
      </c>
      <c r="C68" s="68"/>
      <c r="D68" s="26" t="s">
        <v>53</v>
      </c>
      <c r="E68" s="38" t="s">
        <v>8</v>
      </c>
      <c r="F68" s="38" t="s">
        <v>178</v>
      </c>
    </row>
    <row r="69" spans="2:6" ht="15.75" thickBot="1">
      <c r="B69" s="64" t="s">
        <v>159</v>
      </c>
      <c r="C69" s="64"/>
      <c r="D69" s="64"/>
      <c r="E69" s="64"/>
      <c r="F69" s="64"/>
    </row>
    <row r="70" spans="2:6" ht="15.75" thickBot="1">
      <c r="B70" s="15" t="s">
        <v>3</v>
      </c>
      <c r="C70" s="15" t="s">
        <v>4</v>
      </c>
      <c r="D70" s="15" t="s">
        <v>5</v>
      </c>
      <c r="E70" s="15" t="s">
        <v>6</v>
      </c>
      <c r="F70" s="15" t="s">
        <v>7</v>
      </c>
    </row>
    <row r="71" spans="2:6" ht="45.75" thickBot="1">
      <c r="B71" s="15" t="s">
        <v>44</v>
      </c>
      <c r="C71" s="17" t="s">
        <v>157</v>
      </c>
      <c r="D71" s="45" t="s">
        <v>168</v>
      </c>
      <c r="E71" s="49"/>
      <c r="F71" s="18">
        <v>2500</v>
      </c>
    </row>
    <row r="72" spans="2:6" ht="16.5" customHeight="1" thickBot="1">
      <c r="B72" s="71" t="s">
        <v>151</v>
      </c>
      <c r="C72" s="71"/>
      <c r="D72" s="71"/>
      <c r="E72" s="71"/>
      <c r="F72" s="71"/>
    </row>
    <row r="73" spans="2:6" ht="15.75" thickBot="1">
      <c r="B73" s="68" t="s">
        <v>27</v>
      </c>
      <c r="C73" s="68"/>
      <c r="D73" s="26" t="s">
        <v>46</v>
      </c>
      <c r="E73" s="38" t="s">
        <v>8</v>
      </c>
      <c r="F73" s="38" t="s">
        <v>178</v>
      </c>
    </row>
    <row r="74" spans="2:6" ht="23.25" customHeight="1" thickBot="1">
      <c r="B74" s="64" t="s">
        <v>152</v>
      </c>
      <c r="C74" s="64"/>
      <c r="D74" s="64"/>
      <c r="E74" s="64"/>
      <c r="F74" s="64"/>
    </row>
    <row r="75" spans="2:6" ht="15.75" thickBot="1">
      <c r="B75" s="15" t="s">
        <v>3</v>
      </c>
      <c r="C75" s="15" t="s">
        <v>4</v>
      </c>
      <c r="D75" s="15" t="s">
        <v>5</v>
      </c>
      <c r="E75" s="15" t="s">
        <v>6</v>
      </c>
      <c r="F75" s="15" t="s">
        <v>7</v>
      </c>
    </row>
    <row r="76" spans="2:6" ht="57" thickBot="1">
      <c r="B76" s="15" t="s">
        <v>153</v>
      </c>
      <c r="C76" s="17" t="s">
        <v>155</v>
      </c>
      <c r="D76" s="45" t="s">
        <v>149</v>
      </c>
      <c r="E76" s="49"/>
      <c r="F76" s="18">
        <v>77304</v>
      </c>
    </row>
    <row r="77" spans="2:6" ht="15.75" thickBot="1">
      <c r="B77" s="71" t="s">
        <v>163</v>
      </c>
      <c r="C77" s="71"/>
      <c r="D77" s="71"/>
      <c r="E77" s="71"/>
      <c r="F77" s="71"/>
    </row>
    <row r="78" spans="2:6" ht="15.75" thickBot="1">
      <c r="B78" s="68" t="s">
        <v>27</v>
      </c>
      <c r="C78" s="68"/>
      <c r="D78" s="26" t="s">
        <v>46</v>
      </c>
      <c r="E78" s="38" t="s">
        <v>8</v>
      </c>
      <c r="F78" s="38" t="s">
        <v>178</v>
      </c>
    </row>
    <row r="79" spans="2:6" ht="15.75" thickBot="1">
      <c r="B79" s="64" t="s">
        <v>154</v>
      </c>
      <c r="C79" s="64"/>
      <c r="D79" s="64"/>
      <c r="E79" s="64"/>
      <c r="F79" s="64"/>
    </row>
    <row r="80" spans="2:6" ht="15.75" thickBot="1">
      <c r="B80" s="15" t="s">
        <v>3</v>
      </c>
      <c r="C80" s="15" t="s">
        <v>4</v>
      </c>
      <c r="D80" s="15" t="s">
        <v>5</v>
      </c>
      <c r="E80" s="15" t="s">
        <v>6</v>
      </c>
      <c r="F80" s="15" t="s">
        <v>7</v>
      </c>
    </row>
    <row r="81" spans="2:6" ht="102" thickBot="1">
      <c r="B81" s="15" t="s">
        <v>36</v>
      </c>
      <c r="C81" s="17" t="s">
        <v>164</v>
      </c>
      <c r="D81" s="45" t="s">
        <v>165</v>
      </c>
      <c r="E81" s="49"/>
      <c r="F81" s="18">
        <v>2500</v>
      </c>
    </row>
    <row r="82" spans="2:6" ht="15.75" thickBot="1">
      <c r="B82" s="71" t="s">
        <v>191</v>
      </c>
      <c r="C82" s="71"/>
      <c r="D82" s="71"/>
      <c r="E82" s="71"/>
      <c r="F82" s="71"/>
    </row>
    <row r="83" spans="2:6" ht="15.75" thickBot="1">
      <c r="B83" s="68" t="s">
        <v>27</v>
      </c>
      <c r="C83" s="68"/>
      <c r="D83" s="26" t="s">
        <v>46</v>
      </c>
      <c r="E83" s="38" t="s">
        <v>8</v>
      </c>
      <c r="F83" s="38" t="s">
        <v>178</v>
      </c>
    </row>
    <row r="84" spans="2:6" ht="15.75" thickBot="1">
      <c r="B84" s="64" t="s">
        <v>192</v>
      </c>
      <c r="C84" s="64"/>
      <c r="D84" s="64"/>
      <c r="E84" s="64"/>
      <c r="F84" s="64"/>
    </row>
    <row r="85" spans="2:6" ht="15.75" thickBot="1">
      <c r="B85" s="15" t="s">
        <v>3</v>
      </c>
      <c r="C85" s="15" t="s">
        <v>4</v>
      </c>
      <c r="D85" s="15" t="s">
        <v>5</v>
      </c>
      <c r="E85" s="15" t="s">
        <v>6</v>
      </c>
      <c r="F85" s="15" t="s">
        <v>7</v>
      </c>
    </row>
    <row r="86" spans="2:6" ht="94.5" customHeight="1" thickBot="1">
      <c r="B86" s="15" t="s">
        <v>160</v>
      </c>
      <c r="C86" s="17" t="s">
        <v>161</v>
      </c>
      <c r="D86" s="45" t="s">
        <v>149</v>
      </c>
      <c r="E86" s="49"/>
      <c r="F86" s="18">
        <v>20000</v>
      </c>
    </row>
    <row r="87" spans="2:6" ht="15.75" thickBot="1">
      <c r="B87" s="71" t="s">
        <v>174</v>
      </c>
      <c r="C87" s="71"/>
      <c r="D87" s="71"/>
      <c r="E87" s="71"/>
      <c r="F87" s="71"/>
    </row>
    <row r="88" spans="2:6" ht="15.75" thickBot="1">
      <c r="B88" s="68" t="s">
        <v>27</v>
      </c>
      <c r="C88" s="68"/>
      <c r="D88" s="26" t="s">
        <v>46</v>
      </c>
      <c r="E88" s="38" t="s">
        <v>8</v>
      </c>
      <c r="F88" s="38" t="s">
        <v>178</v>
      </c>
    </row>
    <row r="89" spans="2:6" ht="15.75" thickBot="1">
      <c r="B89" s="64" t="s">
        <v>175</v>
      </c>
      <c r="C89" s="64"/>
      <c r="D89" s="64"/>
      <c r="E89" s="64"/>
      <c r="F89" s="64"/>
    </row>
    <row r="90" spans="2:6" ht="15.75" thickBot="1">
      <c r="B90" s="15" t="s">
        <v>3</v>
      </c>
      <c r="C90" s="15" t="s">
        <v>4</v>
      </c>
      <c r="D90" s="15" t="s">
        <v>5</v>
      </c>
      <c r="E90" s="15" t="s">
        <v>6</v>
      </c>
      <c r="F90" s="15" t="s">
        <v>7</v>
      </c>
    </row>
    <row r="91" spans="2:6" ht="34.5" thickBot="1">
      <c r="B91" s="15" t="s">
        <v>193</v>
      </c>
      <c r="C91" s="21" t="s">
        <v>177</v>
      </c>
      <c r="D91" s="17" t="s">
        <v>169</v>
      </c>
      <c r="E91" s="49"/>
      <c r="F91" s="18">
        <v>5000</v>
      </c>
    </row>
    <row r="92" spans="2:6" ht="15.75" thickBot="1">
      <c r="B92" s="71" t="s">
        <v>173</v>
      </c>
      <c r="C92" s="71"/>
      <c r="D92" s="71"/>
      <c r="E92" s="71"/>
      <c r="F92" s="71"/>
    </row>
    <row r="93" spans="2:6" ht="15.75" thickBot="1">
      <c r="B93" s="68" t="s">
        <v>27</v>
      </c>
      <c r="C93" s="68"/>
      <c r="D93" s="26" t="s">
        <v>46</v>
      </c>
      <c r="E93" s="38" t="s">
        <v>8</v>
      </c>
      <c r="F93" s="38" t="s">
        <v>178</v>
      </c>
    </row>
    <row r="94" spans="2:6" ht="15.75" thickBot="1">
      <c r="B94" s="64" t="s">
        <v>195</v>
      </c>
      <c r="C94" s="64"/>
      <c r="D94" s="64"/>
      <c r="E94" s="64"/>
      <c r="F94" s="64"/>
    </row>
    <row r="95" spans="2:6" ht="15.75" thickBot="1">
      <c r="B95" s="15" t="s">
        <v>3</v>
      </c>
      <c r="C95" s="15" t="s">
        <v>4</v>
      </c>
      <c r="D95" s="15" t="s">
        <v>5</v>
      </c>
      <c r="E95" s="15" t="s">
        <v>6</v>
      </c>
      <c r="F95" s="15" t="s">
        <v>7</v>
      </c>
    </row>
    <row r="96" spans="2:6" ht="34.5" thickBot="1">
      <c r="B96" s="15" t="s">
        <v>39</v>
      </c>
      <c r="C96" s="17" t="s">
        <v>176</v>
      </c>
      <c r="D96" s="45" t="s">
        <v>168</v>
      </c>
      <c r="E96" s="49"/>
      <c r="F96" s="18">
        <v>30000</v>
      </c>
    </row>
    <row r="97" spans="2:6" ht="15.75" thickBot="1">
      <c r="B97" s="71" t="s">
        <v>196</v>
      </c>
      <c r="C97" s="71"/>
      <c r="D97" s="71"/>
      <c r="E97" s="71"/>
      <c r="F97" s="71"/>
    </row>
    <row r="98" spans="2:6" ht="15.75" thickBot="1">
      <c r="B98" s="68" t="s">
        <v>27</v>
      </c>
      <c r="C98" s="68"/>
      <c r="D98" s="26" t="s">
        <v>46</v>
      </c>
      <c r="E98" s="38" t="s">
        <v>8</v>
      </c>
      <c r="F98" s="38" t="s">
        <v>178</v>
      </c>
    </row>
    <row r="99" spans="2:6" ht="15.75" thickBot="1">
      <c r="B99" s="64" t="s">
        <v>197</v>
      </c>
      <c r="C99" s="64"/>
      <c r="D99" s="64"/>
      <c r="E99" s="64"/>
      <c r="F99" s="64"/>
    </row>
    <row r="100" spans="2:6" ht="15.75" thickBot="1">
      <c r="B100" s="15" t="s">
        <v>3</v>
      </c>
      <c r="C100" s="15" t="s">
        <v>4</v>
      </c>
      <c r="D100" s="15" t="s">
        <v>5</v>
      </c>
      <c r="E100" s="15" t="s">
        <v>6</v>
      </c>
      <c r="F100" s="15" t="s">
        <v>7</v>
      </c>
    </row>
    <row r="101" spans="2:6" ht="34.5" thickBot="1">
      <c r="B101" s="15" t="s">
        <v>38</v>
      </c>
      <c r="C101" s="17" t="s">
        <v>162</v>
      </c>
      <c r="D101" s="45" t="s">
        <v>194</v>
      </c>
      <c r="E101" s="49"/>
      <c r="F101" s="18">
        <f>0.2*F96</f>
        <v>6000</v>
      </c>
    </row>
    <row r="102" spans="2:6" ht="15.75" thickBot="1">
      <c r="B102" s="71" t="s">
        <v>172</v>
      </c>
      <c r="C102" s="71"/>
      <c r="D102" s="71"/>
      <c r="E102" s="71"/>
      <c r="F102" s="71"/>
    </row>
    <row r="103" spans="2:6" ht="15.75" thickBot="1">
      <c r="B103" s="68" t="s">
        <v>27</v>
      </c>
      <c r="C103" s="68"/>
      <c r="D103" s="26" t="s">
        <v>46</v>
      </c>
      <c r="E103" s="38" t="s">
        <v>8</v>
      </c>
      <c r="F103" s="38" t="s">
        <v>178</v>
      </c>
    </row>
    <row r="104" spans="2:6" ht="15.75" thickBot="1">
      <c r="B104" s="64" t="s">
        <v>170</v>
      </c>
      <c r="C104" s="64"/>
      <c r="D104" s="64"/>
      <c r="E104" s="64"/>
      <c r="F104" s="64"/>
    </row>
    <row r="105" spans="2:6" ht="15.75" thickBot="1">
      <c r="B105" s="15" t="s">
        <v>3</v>
      </c>
      <c r="C105" s="15" t="s">
        <v>4</v>
      </c>
      <c r="D105" s="15" t="s">
        <v>5</v>
      </c>
      <c r="E105" s="15" t="s">
        <v>6</v>
      </c>
      <c r="F105" s="15" t="s">
        <v>7</v>
      </c>
    </row>
    <row r="106" spans="2:6" ht="34.5" thickBot="1">
      <c r="B106" s="15" t="s">
        <v>57</v>
      </c>
      <c r="C106" s="17" t="s">
        <v>171</v>
      </c>
      <c r="D106" s="17" t="s">
        <v>169</v>
      </c>
      <c r="E106" s="49"/>
      <c r="F106" s="18">
        <v>30000</v>
      </c>
    </row>
    <row r="107" spans="2:6" ht="15.75" thickBot="1">
      <c r="B107" s="71" t="s">
        <v>166</v>
      </c>
      <c r="C107" s="71"/>
      <c r="D107" s="71"/>
      <c r="E107" s="71"/>
      <c r="F107" s="71"/>
    </row>
    <row r="108" spans="2:6" ht="15.75" thickBot="1">
      <c r="B108" s="68" t="s">
        <v>27</v>
      </c>
      <c r="C108" s="68"/>
      <c r="D108" s="26" t="s">
        <v>46</v>
      </c>
      <c r="E108" s="38" t="s">
        <v>8</v>
      </c>
      <c r="F108" s="38" t="s">
        <v>178</v>
      </c>
    </row>
    <row r="109" spans="2:6" ht="15.75" thickBot="1">
      <c r="B109" s="64" t="s">
        <v>190</v>
      </c>
      <c r="C109" s="64"/>
      <c r="D109" s="64"/>
      <c r="E109" s="64"/>
      <c r="F109" s="64"/>
    </row>
    <row r="110" spans="2:6" ht="15.75" thickBot="1">
      <c r="B110" s="15" t="s">
        <v>3</v>
      </c>
      <c r="C110" s="15" t="s">
        <v>4</v>
      </c>
      <c r="D110" s="15" t="s">
        <v>5</v>
      </c>
      <c r="E110" s="15" t="s">
        <v>6</v>
      </c>
      <c r="F110" s="15" t="s">
        <v>7</v>
      </c>
    </row>
    <row r="111" spans="2:6" ht="34.5" thickBot="1">
      <c r="B111" s="15" t="s">
        <v>58</v>
      </c>
      <c r="C111" s="17" t="s">
        <v>167</v>
      </c>
      <c r="D111" s="45" t="s">
        <v>168</v>
      </c>
      <c r="E111" s="49"/>
      <c r="F111" s="29">
        <v>3500</v>
      </c>
    </row>
    <row r="112" spans="2:6" ht="15.75" thickBot="1">
      <c r="B112" s="71" t="s">
        <v>98</v>
      </c>
      <c r="C112" s="71"/>
      <c r="D112" s="71"/>
      <c r="E112" s="71"/>
      <c r="F112" s="71"/>
    </row>
    <row r="113" spans="2:6" ht="15.75" thickBot="1">
      <c r="B113" s="68" t="s">
        <v>99</v>
      </c>
      <c r="C113" s="68"/>
      <c r="D113" s="26" t="s">
        <v>53</v>
      </c>
      <c r="E113" s="38" t="s">
        <v>8</v>
      </c>
      <c r="F113" s="38" t="s">
        <v>178</v>
      </c>
    </row>
    <row r="114" spans="2:6" ht="15.75" thickBot="1">
      <c r="B114" s="64" t="s">
        <v>102</v>
      </c>
      <c r="C114" s="64"/>
      <c r="D114" s="64"/>
      <c r="E114" s="64"/>
      <c r="F114" s="64"/>
    </row>
    <row r="115" spans="2:6" ht="15.75" thickBot="1">
      <c r="B115" s="15" t="s">
        <v>3</v>
      </c>
      <c r="C115" s="15" t="s">
        <v>4</v>
      </c>
      <c r="D115" s="15" t="s">
        <v>5</v>
      </c>
      <c r="E115" s="15" t="s">
        <v>6</v>
      </c>
      <c r="F115" s="15" t="s">
        <v>7</v>
      </c>
    </row>
    <row r="116" spans="2:6" ht="34.5" thickBot="1">
      <c r="B116" s="15" t="s">
        <v>96</v>
      </c>
      <c r="C116" s="17" t="s">
        <v>97</v>
      </c>
      <c r="D116" s="45" t="s">
        <v>83</v>
      </c>
      <c r="E116" s="49"/>
      <c r="F116" s="18">
        <f>62218.52+15157.63</f>
        <v>77376.15</v>
      </c>
    </row>
    <row r="117" spans="2:6" ht="15.75" thickBot="1">
      <c r="B117" s="71" t="s">
        <v>249</v>
      </c>
      <c r="C117" s="71"/>
      <c r="D117" s="71"/>
      <c r="E117" s="71"/>
      <c r="F117" s="71"/>
    </row>
    <row r="118" spans="2:6" ht="15.75" thickBot="1">
      <c r="B118" s="68" t="s">
        <v>212</v>
      </c>
      <c r="C118" s="68"/>
      <c r="D118" s="26" t="s">
        <v>53</v>
      </c>
      <c r="E118" s="38" t="s">
        <v>8</v>
      </c>
      <c r="F118" s="38" t="s">
        <v>178</v>
      </c>
    </row>
    <row r="119" spans="2:6" ht="15.75" thickBot="1">
      <c r="B119" s="64" t="s">
        <v>245</v>
      </c>
      <c r="C119" s="64"/>
      <c r="D119" s="64"/>
      <c r="E119" s="64"/>
      <c r="F119" s="64"/>
    </row>
    <row r="120" spans="2:6" ht="15.75" thickBot="1">
      <c r="B120" s="15" t="s">
        <v>3</v>
      </c>
      <c r="C120" s="15" t="s">
        <v>4</v>
      </c>
      <c r="D120" s="15" t="s">
        <v>5</v>
      </c>
      <c r="E120" s="15" t="s">
        <v>6</v>
      </c>
      <c r="F120" s="15" t="s">
        <v>7</v>
      </c>
    </row>
    <row r="121" spans="2:6" ht="68.25" thickBot="1">
      <c r="B121" s="15" t="s">
        <v>246</v>
      </c>
      <c r="C121" s="17" t="s">
        <v>247</v>
      </c>
      <c r="D121" s="45" t="s">
        <v>248</v>
      </c>
      <c r="E121" s="49"/>
      <c r="F121" s="18">
        <v>100000</v>
      </c>
    </row>
    <row r="122" spans="2:6" ht="15.75" thickBot="1">
      <c r="B122" s="71" t="s">
        <v>250</v>
      </c>
      <c r="C122" s="71"/>
      <c r="D122" s="71"/>
      <c r="E122" s="71"/>
      <c r="F122" s="71"/>
    </row>
    <row r="123" spans="2:6" ht="15.75" thickBot="1">
      <c r="B123" s="68" t="s">
        <v>212</v>
      </c>
      <c r="C123" s="68"/>
      <c r="D123" s="26" t="s">
        <v>53</v>
      </c>
      <c r="E123" s="38" t="s">
        <v>8</v>
      </c>
      <c r="F123" s="38" t="s">
        <v>178</v>
      </c>
    </row>
    <row r="124" spans="2:6" ht="15.75" thickBot="1">
      <c r="B124" s="64" t="s">
        <v>252</v>
      </c>
      <c r="C124" s="64"/>
      <c r="D124" s="64"/>
      <c r="E124" s="64"/>
      <c r="F124" s="64"/>
    </row>
    <row r="125" spans="2:6" ht="15.75" thickBot="1">
      <c r="B125" s="15" t="s">
        <v>3</v>
      </c>
      <c r="C125" s="15" t="s">
        <v>4</v>
      </c>
      <c r="D125" s="15" t="s">
        <v>5</v>
      </c>
      <c r="E125" s="15" t="s">
        <v>6</v>
      </c>
      <c r="F125" s="15" t="s">
        <v>7</v>
      </c>
    </row>
    <row r="126" spans="2:6" ht="57" thickBot="1">
      <c r="B126" s="15" t="s">
        <v>251</v>
      </c>
      <c r="C126" s="17" t="s">
        <v>253</v>
      </c>
      <c r="D126" s="45" t="s">
        <v>259</v>
      </c>
      <c r="E126" s="49"/>
      <c r="F126" s="18">
        <v>38700</v>
      </c>
    </row>
    <row r="127" spans="2:6" ht="15.75" thickBot="1">
      <c r="B127" s="71" t="s">
        <v>255</v>
      </c>
      <c r="C127" s="71"/>
      <c r="D127" s="71"/>
      <c r="E127" s="71"/>
      <c r="F127" s="71"/>
    </row>
    <row r="128" spans="2:6" ht="15.75" thickBot="1">
      <c r="B128" s="68" t="s">
        <v>212</v>
      </c>
      <c r="C128" s="68"/>
      <c r="D128" s="26" t="s">
        <v>53</v>
      </c>
      <c r="E128" s="38" t="s">
        <v>8</v>
      </c>
      <c r="F128" s="38" t="s">
        <v>178</v>
      </c>
    </row>
    <row r="129" spans="2:6" ht="15.75" thickBot="1">
      <c r="B129" s="64" t="s">
        <v>256</v>
      </c>
      <c r="C129" s="64"/>
      <c r="D129" s="64"/>
      <c r="E129" s="64"/>
      <c r="F129" s="64"/>
    </row>
    <row r="130" spans="2:6" ht="15.75" thickBot="1">
      <c r="B130" s="15" t="s">
        <v>3</v>
      </c>
      <c r="C130" s="15" t="s">
        <v>4</v>
      </c>
      <c r="D130" s="15" t="s">
        <v>5</v>
      </c>
      <c r="E130" s="15" t="s">
        <v>6</v>
      </c>
      <c r="F130" s="15" t="s">
        <v>7</v>
      </c>
    </row>
    <row r="131" spans="2:6" ht="57" thickBot="1">
      <c r="B131" s="15" t="s">
        <v>257</v>
      </c>
      <c r="C131" s="17" t="s">
        <v>258</v>
      </c>
      <c r="D131" s="45" t="s">
        <v>254</v>
      </c>
      <c r="E131" s="49"/>
      <c r="F131" s="18">
        <v>50000</v>
      </c>
    </row>
    <row r="132" spans="2:6" ht="15.75" thickBot="1">
      <c r="B132" s="71" t="s">
        <v>260</v>
      </c>
      <c r="C132" s="71"/>
      <c r="D132" s="71"/>
      <c r="E132" s="71"/>
      <c r="F132" s="71"/>
    </row>
    <row r="133" spans="2:6" ht="15.75" thickBot="1">
      <c r="B133" s="68" t="s">
        <v>266</v>
      </c>
      <c r="C133" s="68"/>
      <c r="D133" s="26" t="s">
        <v>53</v>
      </c>
      <c r="E133" s="38" t="s">
        <v>8</v>
      </c>
      <c r="F133" s="38" t="s">
        <v>178</v>
      </c>
    </row>
    <row r="134" spans="2:6" ht="32.25" customHeight="1" thickBot="1">
      <c r="B134" s="64" t="s">
        <v>261</v>
      </c>
      <c r="C134" s="64"/>
      <c r="D134" s="64"/>
      <c r="E134" s="64"/>
      <c r="F134" s="64"/>
    </row>
    <row r="135" spans="2:6" ht="15.75" thickBot="1">
      <c r="B135" s="15" t="s">
        <v>3</v>
      </c>
      <c r="C135" s="15" t="s">
        <v>4</v>
      </c>
      <c r="D135" s="15" t="s">
        <v>5</v>
      </c>
      <c r="E135" s="15" t="s">
        <v>6</v>
      </c>
      <c r="F135" s="15" t="s">
        <v>7</v>
      </c>
    </row>
    <row r="136" spans="2:6" ht="79.5" thickBot="1">
      <c r="B136" s="15" t="s">
        <v>262</v>
      </c>
      <c r="C136" s="17" t="s">
        <v>263</v>
      </c>
      <c r="D136" s="45" t="s">
        <v>264</v>
      </c>
      <c r="E136" s="49"/>
      <c r="F136" s="18">
        <v>80000</v>
      </c>
    </row>
    <row r="137" spans="2:6" ht="15.75" thickBot="1">
      <c r="B137" s="71" t="s">
        <v>265</v>
      </c>
      <c r="C137" s="71"/>
      <c r="D137" s="71"/>
      <c r="E137" s="71"/>
      <c r="F137" s="71"/>
    </row>
    <row r="138" spans="2:6" ht="15.75" thickBot="1">
      <c r="B138" s="68" t="s">
        <v>266</v>
      </c>
      <c r="C138" s="68"/>
      <c r="D138" s="26" t="s">
        <v>53</v>
      </c>
      <c r="E138" s="38" t="s">
        <v>8</v>
      </c>
      <c r="F138" s="38" t="s">
        <v>178</v>
      </c>
    </row>
    <row r="139" spans="2:6" ht="15" customHeight="1" thickBot="1">
      <c r="B139" s="64" t="s">
        <v>267</v>
      </c>
      <c r="C139" s="64"/>
      <c r="D139" s="64"/>
      <c r="E139" s="64"/>
      <c r="F139" s="64"/>
    </row>
    <row r="140" spans="2:6" ht="15.75" thickBot="1">
      <c r="B140" s="15" t="s">
        <v>3</v>
      </c>
      <c r="C140" s="15" t="s">
        <v>4</v>
      </c>
      <c r="D140" s="15" t="s">
        <v>5</v>
      </c>
      <c r="E140" s="15" t="s">
        <v>6</v>
      </c>
      <c r="F140" s="15" t="s">
        <v>7</v>
      </c>
    </row>
    <row r="141" spans="2:6" ht="45.75" thickBot="1">
      <c r="B141" s="15" t="s">
        <v>268</v>
      </c>
      <c r="C141" s="17" t="s">
        <v>269</v>
      </c>
      <c r="D141" s="41" t="s">
        <v>270</v>
      </c>
      <c r="E141" s="49"/>
      <c r="F141" s="18">
        <v>64000</v>
      </c>
    </row>
    <row r="142" spans="2:6" ht="15.75" thickBot="1">
      <c r="B142" s="15"/>
      <c r="C142" s="17"/>
      <c r="D142" s="45"/>
      <c r="E142" s="49"/>
      <c r="F142" s="18"/>
    </row>
    <row r="143" spans="2:6" ht="15.75" thickBot="1">
      <c r="B143" s="71" t="s">
        <v>199</v>
      </c>
      <c r="C143" s="71"/>
      <c r="D143" s="71"/>
      <c r="E143" s="71"/>
      <c r="F143" s="71"/>
    </row>
    <row r="144" spans="2:6" ht="25.5" thickBot="1">
      <c r="B144" s="68" t="s">
        <v>28</v>
      </c>
      <c r="C144" s="68"/>
      <c r="D144" s="26" t="s">
        <v>280</v>
      </c>
      <c r="E144" s="38" t="s">
        <v>8</v>
      </c>
      <c r="F144" s="38" t="s">
        <v>281</v>
      </c>
    </row>
    <row r="145" spans="2:6" ht="15.75" customHeight="1" thickBot="1">
      <c r="B145" s="64" t="s">
        <v>200</v>
      </c>
      <c r="C145" s="64"/>
      <c r="D145" s="64"/>
      <c r="E145" s="64"/>
      <c r="F145" s="64"/>
    </row>
    <row r="146" spans="2:6" ht="15.75" thickBot="1">
      <c r="B146" s="15" t="s">
        <v>3</v>
      </c>
      <c r="C146" s="15" t="s">
        <v>4</v>
      </c>
      <c r="D146" s="15" t="s">
        <v>5</v>
      </c>
      <c r="E146" s="15" t="s">
        <v>6</v>
      </c>
      <c r="F146" s="15" t="s">
        <v>7</v>
      </c>
    </row>
    <row r="147" spans="2:6" ht="55.5" customHeight="1" thickBot="1">
      <c r="B147" s="15" t="s">
        <v>201</v>
      </c>
      <c r="C147" s="17" t="s">
        <v>202</v>
      </c>
      <c r="D147" s="45" t="s">
        <v>203</v>
      </c>
      <c r="E147" s="49"/>
      <c r="F147" s="18">
        <v>35000</v>
      </c>
    </row>
    <row r="148" spans="2:6" ht="18" customHeight="1" thickBot="1">
      <c r="B148" s="71" t="s">
        <v>206</v>
      </c>
      <c r="C148" s="71"/>
      <c r="D148" s="71"/>
      <c r="E148" s="71"/>
      <c r="F148" s="71"/>
    </row>
    <row r="149" spans="2:6" ht="18" customHeight="1" thickBot="1">
      <c r="B149" s="68" t="s">
        <v>207</v>
      </c>
      <c r="C149" s="68"/>
      <c r="D149" s="26" t="s">
        <v>280</v>
      </c>
      <c r="E149" s="38" t="s">
        <v>8</v>
      </c>
      <c r="F149" s="38" t="s">
        <v>281</v>
      </c>
    </row>
    <row r="150" spans="2:6" ht="18" customHeight="1" thickBot="1">
      <c r="B150" s="64" t="s">
        <v>208</v>
      </c>
      <c r="C150" s="64"/>
      <c r="D150" s="64"/>
      <c r="E150" s="64"/>
      <c r="F150" s="64"/>
    </row>
    <row r="151" spans="2:6" ht="18" customHeight="1" thickBot="1">
      <c r="B151" s="15" t="s">
        <v>3</v>
      </c>
      <c r="C151" s="15" t="s">
        <v>4</v>
      </c>
      <c r="D151" s="15" t="s">
        <v>5</v>
      </c>
      <c r="E151" s="15" t="s">
        <v>6</v>
      </c>
      <c r="F151" s="15" t="s">
        <v>7</v>
      </c>
    </row>
    <row r="152" spans="2:6" ht="65.25" customHeight="1" thickBot="1">
      <c r="B152" s="15" t="s">
        <v>209</v>
      </c>
      <c r="C152" s="17" t="s">
        <v>210</v>
      </c>
      <c r="D152" s="41" t="s">
        <v>211</v>
      </c>
      <c r="E152" s="49"/>
      <c r="F152" s="18">
        <v>3200</v>
      </c>
    </row>
    <row r="153" spans="2:6" ht="18.75" customHeight="1" thickBot="1">
      <c r="B153" s="71" t="s">
        <v>213</v>
      </c>
      <c r="C153" s="71"/>
      <c r="D153" s="71"/>
      <c r="E153" s="71"/>
      <c r="F153" s="71"/>
    </row>
    <row r="154" spans="2:6" ht="18.75" customHeight="1" thickBot="1">
      <c r="B154" s="68" t="s">
        <v>212</v>
      </c>
      <c r="C154" s="68"/>
      <c r="D154" s="26" t="s">
        <v>279</v>
      </c>
      <c r="E154" s="38" t="s">
        <v>8</v>
      </c>
      <c r="F154" s="38" t="s">
        <v>281</v>
      </c>
    </row>
    <row r="155" spans="2:6" ht="18.75" customHeight="1" thickBot="1">
      <c r="B155" s="64" t="s">
        <v>214</v>
      </c>
      <c r="C155" s="64"/>
      <c r="D155" s="64"/>
      <c r="E155" s="64"/>
      <c r="F155" s="64"/>
    </row>
    <row r="156" spans="2:6" ht="18.75" customHeight="1" thickBot="1">
      <c r="B156" s="15" t="s">
        <v>3</v>
      </c>
      <c r="C156" s="15" t="s">
        <v>4</v>
      </c>
      <c r="D156" s="15" t="s">
        <v>5</v>
      </c>
      <c r="E156" s="15" t="s">
        <v>6</v>
      </c>
      <c r="F156" s="15" t="s">
        <v>7</v>
      </c>
    </row>
    <row r="157" spans="2:6" ht="63" customHeight="1" thickBot="1">
      <c r="B157" s="15" t="s">
        <v>215</v>
      </c>
      <c r="C157" s="17" t="s">
        <v>216</v>
      </c>
      <c r="D157" s="45" t="s">
        <v>217</v>
      </c>
      <c r="E157" s="49"/>
      <c r="F157" s="18">
        <v>50000</v>
      </c>
    </row>
    <row r="158" spans="2:6" ht="18.75" customHeight="1" thickBot="1">
      <c r="B158" s="71" t="s">
        <v>218</v>
      </c>
      <c r="C158" s="71"/>
      <c r="D158" s="71"/>
      <c r="E158" s="71"/>
      <c r="F158" s="71"/>
    </row>
    <row r="159" spans="2:6" ht="18.75" customHeight="1" thickBot="1">
      <c r="B159" s="68" t="s">
        <v>212</v>
      </c>
      <c r="C159" s="68"/>
      <c r="D159" s="26" t="s">
        <v>279</v>
      </c>
      <c r="E159" s="38" t="s">
        <v>8</v>
      </c>
      <c r="F159" s="38" t="s">
        <v>281</v>
      </c>
    </row>
    <row r="160" spans="2:6" ht="18.75" customHeight="1" thickBot="1">
      <c r="B160" s="64" t="s">
        <v>219</v>
      </c>
      <c r="C160" s="64"/>
      <c r="D160" s="64"/>
      <c r="E160" s="64"/>
      <c r="F160" s="64"/>
    </row>
    <row r="161" spans="2:6" ht="18.75" customHeight="1" thickBot="1">
      <c r="B161" s="15" t="s">
        <v>3</v>
      </c>
      <c r="C161" s="15" t="s">
        <v>4</v>
      </c>
      <c r="D161" s="15" t="s">
        <v>5</v>
      </c>
      <c r="E161" s="15" t="s">
        <v>6</v>
      </c>
      <c r="F161" s="15" t="s">
        <v>7</v>
      </c>
    </row>
    <row r="162" spans="2:6" ht="62.25" customHeight="1" thickBot="1">
      <c r="B162" s="15" t="s">
        <v>220</v>
      </c>
      <c r="C162" s="17" t="s">
        <v>221</v>
      </c>
      <c r="D162" s="41" t="s">
        <v>211</v>
      </c>
      <c r="E162" s="18">
        <v>1795</v>
      </c>
      <c r="F162" s="18">
        <f>E162</f>
        <v>1795</v>
      </c>
    </row>
    <row r="163" spans="2:6" ht="18.75" customHeight="1" thickBot="1">
      <c r="B163" s="71" t="s">
        <v>222</v>
      </c>
      <c r="C163" s="71"/>
      <c r="D163" s="71"/>
      <c r="E163" s="71"/>
      <c r="F163" s="71"/>
    </row>
    <row r="164" spans="2:6" ht="18.75" customHeight="1" thickBot="1">
      <c r="B164" s="68" t="s">
        <v>212</v>
      </c>
      <c r="C164" s="68"/>
      <c r="D164" s="26" t="s">
        <v>280</v>
      </c>
      <c r="E164" s="38" t="s">
        <v>8</v>
      </c>
      <c r="F164" s="38" t="s">
        <v>281</v>
      </c>
    </row>
    <row r="165" spans="2:6" ht="18.75" customHeight="1" thickBot="1">
      <c r="B165" s="64" t="s">
        <v>223</v>
      </c>
      <c r="C165" s="64"/>
      <c r="D165" s="64"/>
      <c r="E165" s="64"/>
      <c r="F165" s="64"/>
    </row>
    <row r="166" spans="2:6" ht="18.75" customHeight="1" thickBot="1">
      <c r="B166" s="15" t="s">
        <v>3</v>
      </c>
      <c r="C166" s="15" t="s">
        <v>4</v>
      </c>
      <c r="D166" s="15" t="s">
        <v>5</v>
      </c>
      <c r="E166" s="15" t="s">
        <v>6</v>
      </c>
      <c r="F166" s="15" t="s">
        <v>7</v>
      </c>
    </row>
    <row r="167" spans="2:6" ht="58.5" customHeight="1" thickBot="1">
      <c r="B167" s="15" t="s">
        <v>224</v>
      </c>
      <c r="C167" s="17" t="s">
        <v>225</v>
      </c>
      <c r="D167" s="45" t="s">
        <v>149</v>
      </c>
      <c r="E167" s="49"/>
      <c r="F167" s="18">
        <v>4000</v>
      </c>
    </row>
    <row r="168" spans="2:6" ht="18.75" customHeight="1" thickBot="1">
      <c r="B168" s="71" t="s">
        <v>226</v>
      </c>
      <c r="C168" s="71"/>
      <c r="D168" s="71"/>
      <c r="E168" s="71"/>
      <c r="F168" s="71"/>
    </row>
    <row r="169" spans="2:6" ht="18.75" customHeight="1" thickBot="1">
      <c r="B169" s="68" t="s">
        <v>212</v>
      </c>
      <c r="C169" s="68"/>
      <c r="D169" s="26" t="s">
        <v>280</v>
      </c>
      <c r="E169" s="38" t="s">
        <v>8</v>
      </c>
      <c r="F169" s="38" t="s">
        <v>281</v>
      </c>
    </row>
    <row r="170" spans="2:6" ht="18.75" customHeight="1" thickBot="1">
      <c r="B170" s="64" t="s">
        <v>229</v>
      </c>
      <c r="C170" s="64"/>
      <c r="D170" s="64"/>
      <c r="E170" s="64"/>
      <c r="F170" s="64"/>
    </row>
    <row r="171" spans="2:6" ht="18.75" customHeight="1" thickBot="1">
      <c r="B171" s="15" t="s">
        <v>3</v>
      </c>
      <c r="C171" s="15" t="s">
        <v>4</v>
      </c>
      <c r="D171" s="15" t="s">
        <v>5</v>
      </c>
      <c r="E171" s="15" t="s">
        <v>6</v>
      </c>
      <c r="F171" s="15" t="s">
        <v>7</v>
      </c>
    </row>
    <row r="172" spans="2:6" ht="58.5" customHeight="1" thickBot="1">
      <c r="B172" s="15" t="s">
        <v>228</v>
      </c>
      <c r="C172" s="17" t="s">
        <v>227</v>
      </c>
      <c r="D172" s="45" t="s">
        <v>149</v>
      </c>
      <c r="E172" s="49"/>
      <c r="F172" s="18">
        <v>8000</v>
      </c>
    </row>
    <row r="173" spans="2:6" ht="18.75" customHeight="1" thickBot="1">
      <c r="B173" s="71" t="s">
        <v>230</v>
      </c>
      <c r="C173" s="71"/>
      <c r="D173" s="71"/>
      <c r="E173" s="71"/>
      <c r="F173" s="71"/>
    </row>
    <row r="174" spans="2:6" ht="18.75" customHeight="1" thickBot="1">
      <c r="B174" s="68" t="s">
        <v>212</v>
      </c>
      <c r="C174" s="68"/>
      <c r="D174" s="26" t="s">
        <v>279</v>
      </c>
      <c r="E174" s="38" t="s">
        <v>8</v>
      </c>
      <c r="F174" s="38" t="s">
        <v>281</v>
      </c>
    </row>
    <row r="175" spans="2:6" ht="18.75" customHeight="1" thickBot="1">
      <c r="B175" s="64" t="s">
        <v>238</v>
      </c>
      <c r="C175" s="64"/>
      <c r="D175" s="64"/>
      <c r="E175" s="64"/>
      <c r="F175" s="64"/>
    </row>
    <row r="176" spans="2:6" ht="18.75" customHeight="1" thickBot="1">
      <c r="B176" s="15" t="s">
        <v>3</v>
      </c>
      <c r="C176" s="15" t="s">
        <v>4</v>
      </c>
      <c r="D176" s="15" t="s">
        <v>5</v>
      </c>
      <c r="E176" s="15" t="s">
        <v>6</v>
      </c>
      <c r="F176" s="15" t="s">
        <v>7</v>
      </c>
    </row>
    <row r="177" spans="2:6" ht="61.5" customHeight="1" thickBot="1">
      <c r="B177" s="15" t="s">
        <v>233</v>
      </c>
      <c r="C177" s="17" t="s">
        <v>231</v>
      </c>
      <c r="D177" s="45" t="s">
        <v>232</v>
      </c>
      <c r="E177" s="49"/>
      <c r="F177" s="18">
        <v>8000</v>
      </c>
    </row>
    <row r="178" spans="2:6" ht="18.75" customHeight="1" thickBot="1">
      <c r="B178" s="71" t="s">
        <v>236</v>
      </c>
      <c r="C178" s="71"/>
      <c r="D178" s="71"/>
      <c r="E178" s="71"/>
      <c r="F178" s="71"/>
    </row>
    <row r="179" spans="2:6" ht="18.75" customHeight="1" thickBot="1">
      <c r="B179" s="68" t="s">
        <v>212</v>
      </c>
      <c r="C179" s="68"/>
      <c r="D179" s="26" t="s">
        <v>279</v>
      </c>
      <c r="E179" s="38" t="s">
        <v>8</v>
      </c>
      <c r="F179" s="38" t="s">
        <v>281</v>
      </c>
    </row>
    <row r="180" spans="2:6" ht="18.75" customHeight="1" thickBot="1">
      <c r="B180" s="64" t="s">
        <v>237</v>
      </c>
      <c r="C180" s="64"/>
      <c r="D180" s="64"/>
      <c r="E180" s="64"/>
      <c r="F180" s="64"/>
    </row>
    <row r="181" spans="2:6" ht="18.75" customHeight="1" thickBot="1">
      <c r="B181" s="15" t="s">
        <v>3</v>
      </c>
      <c r="C181" s="15" t="s">
        <v>4</v>
      </c>
      <c r="D181" s="15" t="s">
        <v>5</v>
      </c>
      <c r="E181" s="15" t="s">
        <v>6</v>
      </c>
      <c r="F181" s="15" t="s">
        <v>7</v>
      </c>
    </row>
    <row r="182" spans="2:6" ht="84.75" customHeight="1" thickBot="1">
      <c r="B182" s="15" t="s">
        <v>234</v>
      </c>
      <c r="C182" s="17" t="s">
        <v>235</v>
      </c>
      <c r="D182" s="41" t="s">
        <v>243</v>
      </c>
      <c r="E182" s="49"/>
      <c r="F182" s="18">
        <v>80000</v>
      </c>
    </row>
    <row r="183" spans="2:6" ht="18" customHeight="1" thickBot="1">
      <c r="B183" s="71" t="s">
        <v>240</v>
      </c>
      <c r="C183" s="71"/>
      <c r="D183" s="71"/>
      <c r="E183" s="71"/>
      <c r="F183" s="71"/>
    </row>
    <row r="184" spans="2:6" ht="18" customHeight="1" thickBot="1">
      <c r="B184" s="68" t="s">
        <v>212</v>
      </c>
      <c r="C184" s="68"/>
      <c r="D184" s="26" t="s">
        <v>279</v>
      </c>
      <c r="E184" s="38" t="s">
        <v>8</v>
      </c>
      <c r="F184" s="38" t="s">
        <v>281</v>
      </c>
    </row>
    <row r="185" spans="2:6" ht="18" customHeight="1" thickBot="1">
      <c r="B185" s="64" t="s">
        <v>239</v>
      </c>
      <c r="C185" s="64"/>
      <c r="D185" s="64"/>
      <c r="E185" s="64"/>
      <c r="F185" s="64"/>
    </row>
    <row r="186" spans="2:6" ht="18" customHeight="1" thickBot="1">
      <c r="B186" s="15" t="s">
        <v>3</v>
      </c>
      <c r="C186" s="15" t="s">
        <v>4</v>
      </c>
      <c r="D186" s="15" t="s">
        <v>5</v>
      </c>
      <c r="E186" s="15" t="s">
        <v>6</v>
      </c>
      <c r="F186" s="15" t="s">
        <v>7</v>
      </c>
    </row>
    <row r="187" spans="2:8" ht="79.5" customHeight="1" thickBot="1">
      <c r="B187" s="15" t="s">
        <v>241</v>
      </c>
      <c r="C187" s="17" t="s">
        <v>242</v>
      </c>
      <c r="D187" s="41" t="s">
        <v>244</v>
      </c>
      <c r="E187" s="49">
        <v>150000</v>
      </c>
      <c r="F187" s="18">
        <f>E187</f>
        <v>150000</v>
      </c>
      <c r="G187" s="13"/>
      <c r="H187" s="13"/>
    </row>
    <row r="188" spans="1:6" ht="18" customHeight="1" thickBot="1">
      <c r="A188" s="54"/>
      <c r="B188" s="64" t="s">
        <v>204</v>
      </c>
      <c r="C188" s="64"/>
      <c r="D188" s="64"/>
      <c r="E188" s="64"/>
      <c r="F188" s="64"/>
    </row>
    <row r="189" spans="1:6" ht="15.75" customHeight="1" thickBot="1">
      <c r="A189" s="54"/>
      <c r="B189" s="68" t="s">
        <v>72</v>
      </c>
      <c r="C189" s="68"/>
      <c r="D189" s="26" t="s">
        <v>53</v>
      </c>
      <c r="E189" s="38" t="s">
        <v>8</v>
      </c>
      <c r="F189" s="38" t="s">
        <v>178</v>
      </c>
    </row>
    <row r="190" spans="1:6" ht="16.5" customHeight="1" thickBot="1">
      <c r="A190" s="54"/>
      <c r="B190" s="64" t="s">
        <v>205</v>
      </c>
      <c r="C190" s="64"/>
      <c r="D190" s="64"/>
      <c r="E190" s="64"/>
      <c r="F190" s="64"/>
    </row>
    <row r="191" spans="1:8" ht="15.75" thickBot="1">
      <c r="A191" s="54"/>
      <c r="B191" s="15" t="s">
        <v>3</v>
      </c>
      <c r="C191" s="15" t="s">
        <v>4</v>
      </c>
      <c r="D191" s="15" t="s">
        <v>5</v>
      </c>
      <c r="E191" s="15" t="s">
        <v>6</v>
      </c>
      <c r="F191" s="15" t="s">
        <v>7</v>
      </c>
      <c r="H191" s="30"/>
    </row>
    <row r="192" spans="1:8" ht="15.75" thickBot="1">
      <c r="A192" s="54"/>
      <c r="B192" s="72" t="s">
        <v>126</v>
      </c>
      <c r="C192" s="73" t="s">
        <v>127</v>
      </c>
      <c r="D192" s="74" t="s">
        <v>142</v>
      </c>
      <c r="E192" s="72" t="s">
        <v>128</v>
      </c>
      <c r="F192" s="75"/>
      <c r="H192" s="13"/>
    </row>
    <row r="193" spans="1:8" ht="32.25" customHeight="1" thickBot="1">
      <c r="A193" s="54"/>
      <c r="B193" s="72"/>
      <c r="C193" s="73"/>
      <c r="D193" s="74"/>
      <c r="E193" s="72"/>
      <c r="F193" s="75"/>
      <c r="H193" s="30"/>
    </row>
    <row r="194" spans="1:8" ht="15.75" thickBot="1">
      <c r="A194" s="54"/>
      <c r="B194" s="64" t="s">
        <v>129</v>
      </c>
      <c r="C194" s="64"/>
      <c r="D194" s="64"/>
      <c r="E194" s="64"/>
      <c r="F194" s="64"/>
      <c r="H194" s="13"/>
    </row>
    <row r="195" spans="1:6" ht="15.75" thickBot="1">
      <c r="A195" s="54"/>
      <c r="B195" s="68" t="s">
        <v>207</v>
      </c>
      <c r="C195" s="68"/>
      <c r="D195" s="26" t="s">
        <v>130</v>
      </c>
      <c r="E195" s="38" t="s">
        <v>8</v>
      </c>
      <c r="F195" s="38" t="s">
        <v>178</v>
      </c>
    </row>
    <row r="196" spans="1:6" ht="15.75" thickBot="1">
      <c r="A196" s="54"/>
      <c r="B196" s="64" t="s">
        <v>131</v>
      </c>
      <c r="C196" s="64"/>
      <c r="D196" s="64"/>
      <c r="E196" s="64"/>
      <c r="F196" s="64"/>
    </row>
    <row r="197" spans="1:6" ht="15.75" thickBot="1">
      <c r="A197" s="54"/>
      <c r="B197" s="15" t="s">
        <v>3</v>
      </c>
      <c r="C197" s="15" t="s">
        <v>4</v>
      </c>
      <c r="D197" s="15" t="s">
        <v>5</v>
      </c>
      <c r="E197" s="15" t="s">
        <v>6</v>
      </c>
      <c r="F197" s="15" t="s">
        <v>7</v>
      </c>
    </row>
    <row r="198" spans="1:6" ht="45.75" thickBot="1">
      <c r="A198" s="54"/>
      <c r="B198" s="15" t="s">
        <v>132</v>
      </c>
      <c r="C198" s="17" t="s">
        <v>133</v>
      </c>
      <c r="D198" s="21" t="s">
        <v>134</v>
      </c>
      <c r="E198" s="15" t="s">
        <v>135</v>
      </c>
      <c r="F198" s="18"/>
    </row>
    <row r="199" spans="1:6" ht="15.75" thickBot="1">
      <c r="A199" s="54"/>
      <c r="B199" s="64" t="s">
        <v>33</v>
      </c>
      <c r="C199" s="64"/>
      <c r="D199" s="64"/>
      <c r="E199" s="64"/>
      <c r="F199" s="64"/>
    </row>
    <row r="200" spans="1:6" ht="25.5" thickBot="1">
      <c r="A200" s="54"/>
      <c r="B200" s="68" t="s">
        <v>27</v>
      </c>
      <c r="C200" s="68"/>
      <c r="D200" s="26" t="s">
        <v>278</v>
      </c>
      <c r="E200" s="38" t="s">
        <v>8</v>
      </c>
      <c r="F200" s="38" t="s">
        <v>281</v>
      </c>
    </row>
    <row r="201" spans="1:6" ht="15.75" thickBot="1">
      <c r="A201" s="54"/>
      <c r="B201" s="64" t="s">
        <v>32</v>
      </c>
      <c r="C201" s="64"/>
      <c r="D201" s="64"/>
      <c r="E201" s="64"/>
      <c r="F201" s="64"/>
    </row>
    <row r="202" spans="1:6" ht="15.75" thickBot="1">
      <c r="A202" s="54"/>
      <c r="B202" s="15" t="s">
        <v>3</v>
      </c>
      <c r="C202" s="15" t="s">
        <v>4</v>
      </c>
      <c r="D202" s="15" t="s">
        <v>5</v>
      </c>
      <c r="E202" s="15" t="s">
        <v>6</v>
      </c>
      <c r="F202" s="15" t="s">
        <v>7</v>
      </c>
    </row>
    <row r="203" spans="1:6" ht="45.75" thickBot="1">
      <c r="A203" s="54"/>
      <c r="B203" s="15" t="s">
        <v>136</v>
      </c>
      <c r="C203" s="17" t="s">
        <v>137</v>
      </c>
      <c r="D203" s="17" t="s">
        <v>138</v>
      </c>
      <c r="E203" s="49"/>
      <c r="F203" s="18">
        <v>10000</v>
      </c>
    </row>
    <row r="204" spans="1:6" ht="15.75" thickBot="1">
      <c r="A204" s="54"/>
      <c r="B204" s="64" t="s">
        <v>139</v>
      </c>
      <c r="C204" s="64"/>
      <c r="D204" s="64"/>
      <c r="E204" s="64"/>
      <c r="F204" s="64"/>
    </row>
    <row r="205" spans="1:6" ht="25.5" thickBot="1">
      <c r="A205" s="54"/>
      <c r="B205" s="68" t="s">
        <v>27</v>
      </c>
      <c r="C205" s="68"/>
      <c r="D205" s="26" t="s">
        <v>31</v>
      </c>
      <c r="E205" s="38" t="s">
        <v>8</v>
      </c>
      <c r="F205" s="38" t="s">
        <v>178</v>
      </c>
    </row>
    <row r="206" spans="1:6" ht="15.75" thickBot="1">
      <c r="A206" s="54"/>
      <c r="B206" s="64" t="s">
        <v>140</v>
      </c>
      <c r="C206" s="64"/>
      <c r="D206" s="64"/>
      <c r="E206" s="64"/>
      <c r="F206" s="64"/>
    </row>
    <row r="207" spans="1:6" ht="15.75" thickBot="1">
      <c r="A207" s="54"/>
      <c r="B207" s="15" t="s">
        <v>3</v>
      </c>
      <c r="C207" s="15" t="s">
        <v>4</v>
      </c>
      <c r="D207" s="15" t="s">
        <v>5</v>
      </c>
      <c r="E207" s="15" t="s">
        <v>6</v>
      </c>
      <c r="F207" s="15" t="s">
        <v>7</v>
      </c>
    </row>
    <row r="208" spans="1:8" ht="45.75" thickBot="1">
      <c r="A208" s="54"/>
      <c r="B208" s="15" t="s">
        <v>198</v>
      </c>
      <c r="C208" s="17" t="s">
        <v>141</v>
      </c>
      <c r="D208" s="17" t="s">
        <v>138</v>
      </c>
      <c r="E208" s="49"/>
      <c r="F208" s="18">
        <v>10400</v>
      </c>
      <c r="G208" s="13"/>
      <c r="H208" s="13"/>
    </row>
    <row r="209" spans="5:8" ht="15">
      <c r="E209" s="28"/>
      <c r="F209" s="36"/>
      <c r="G209" s="13"/>
      <c r="H209" s="13"/>
    </row>
    <row r="210" spans="2:8" ht="15">
      <c r="B210" s="53" t="s">
        <v>282</v>
      </c>
      <c r="E210" s="28"/>
      <c r="F210" s="37"/>
      <c r="G210" s="27"/>
      <c r="H210" s="30"/>
    </row>
    <row r="211" spans="5:8" ht="15">
      <c r="E211" s="28"/>
      <c r="F211" s="36"/>
      <c r="G211" s="27"/>
      <c r="H211" s="13"/>
    </row>
    <row r="212" ht="15">
      <c r="F212" s="27"/>
    </row>
  </sheetData>
  <sheetProtection/>
  <mergeCells count="126">
    <mergeCell ref="B139:F139"/>
    <mergeCell ref="B129:F129"/>
    <mergeCell ref="B132:F132"/>
    <mergeCell ref="B133:C133"/>
    <mergeCell ref="B134:F134"/>
    <mergeCell ref="B137:F137"/>
    <mergeCell ref="B138:C138"/>
    <mergeCell ref="B119:F119"/>
    <mergeCell ref="B122:F122"/>
    <mergeCell ref="B123:C123"/>
    <mergeCell ref="B124:F124"/>
    <mergeCell ref="B127:F127"/>
    <mergeCell ref="B128:C128"/>
    <mergeCell ref="B68:C68"/>
    <mergeCell ref="B69:F69"/>
    <mergeCell ref="B72:F72"/>
    <mergeCell ref="B33:F33"/>
    <mergeCell ref="B34:C34"/>
    <mergeCell ref="B35:F35"/>
    <mergeCell ref="B38:F38"/>
    <mergeCell ref="B39:C39"/>
    <mergeCell ref="B40:F40"/>
    <mergeCell ref="B30:F30"/>
    <mergeCell ref="B43:F43"/>
    <mergeCell ref="B58:C58"/>
    <mergeCell ref="B59:F59"/>
    <mergeCell ref="B44:C44"/>
    <mergeCell ref="B45:F45"/>
    <mergeCell ref="B52:F52"/>
    <mergeCell ref="B53:C53"/>
    <mergeCell ref="B54:F54"/>
    <mergeCell ref="B57:F57"/>
    <mergeCell ref="B20:F20"/>
    <mergeCell ref="B23:F23"/>
    <mergeCell ref="B24:C24"/>
    <mergeCell ref="B25:F25"/>
    <mergeCell ref="B28:F28"/>
    <mergeCell ref="B29:C29"/>
    <mergeCell ref="B19:C19"/>
    <mergeCell ref="B4:C4"/>
    <mergeCell ref="B5:F5"/>
    <mergeCell ref="B8:F8"/>
    <mergeCell ref="B9:C9"/>
    <mergeCell ref="B10:F10"/>
    <mergeCell ref="B13:F13"/>
    <mergeCell ref="B82:F82"/>
    <mergeCell ref="B2:F2"/>
    <mergeCell ref="B3:F3"/>
    <mergeCell ref="B62:F62"/>
    <mergeCell ref="B63:C63"/>
    <mergeCell ref="B64:F64"/>
    <mergeCell ref="B67:F67"/>
    <mergeCell ref="B14:C14"/>
    <mergeCell ref="B15:F15"/>
    <mergeCell ref="B18:F18"/>
    <mergeCell ref="B97:F97"/>
    <mergeCell ref="B98:C98"/>
    <mergeCell ref="B109:F109"/>
    <mergeCell ref="B102:F102"/>
    <mergeCell ref="B103:C103"/>
    <mergeCell ref="B73:C73"/>
    <mergeCell ref="B74:F74"/>
    <mergeCell ref="B77:F77"/>
    <mergeCell ref="B78:C78"/>
    <mergeCell ref="B79:F79"/>
    <mergeCell ref="B83:C83"/>
    <mergeCell ref="B84:F84"/>
    <mergeCell ref="B87:F87"/>
    <mergeCell ref="B112:F112"/>
    <mergeCell ref="B88:C88"/>
    <mergeCell ref="B89:F89"/>
    <mergeCell ref="B92:F92"/>
    <mergeCell ref="B99:F99"/>
    <mergeCell ref="B93:C93"/>
    <mergeCell ref="B94:F94"/>
    <mergeCell ref="B145:F145"/>
    <mergeCell ref="B104:F104"/>
    <mergeCell ref="B107:F107"/>
    <mergeCell ref="B108:C108"/>
    <mergeCell ref="B113:C113"/>
    <mergeCell ref="B114:F114"/>
    <mergeCell ref="B143:F143"/>
    <mergeCell ref="B144:C144"/>
    <mergeCell ref="B117:F117"/>
    <mergeCell ref="B118:C118"/>
    <mergeCell ref="B192:B193"/>
    <mergeCell ref="C192:C193"/>
    <mergeCell ref="D192:D193"/>
    <mergeCell ref="E192:E193"/>
    <mergeCell ref="F192:F193"/>
    <mergeCell ref="B194:F194"/>
    <mergeCell ref="B205:C205"/>
    <mergeCell ref="B206:F206"/>
    <mergeCell ref="B195:C195"/>
    <mergeCell ref="B196:F196"/>
    <mergeCell ref="B199:F199"/>
    <mergeCell ref="B200:C200"/>
    <mergeCell ref="B201:F201"/>
    <mergeCell ref="B204:F204"/>
    <mergeCell ref="B188:F188"/>
    <mergeCell ref="B189:C189"/>
    <mergeCell ref="B190:F190"/>
    <mergeCell ref="B148:F148"/>
    <mergeCell ref="B149:C149"/>
    <mergeCell ref="B150:F150"/>
    <mergeCell ref="B153:F153"/>
    <mergeCell ref="B154:C154"/>
    <mergeCell ref="B155:F155"/>
    <mergeCell ref="B158:F158"/>
    <mergeCell ref="B178:F178"/>
    <mergeCell ref="B159:C159"/>
    <mergeCell ref="B160:F160"/>
    <mergeCell ref="B163:F163"/>
    <mergeCell ref="B164:C164"/>
    <mergeCell ref="B165:F165"/>
    <mergeCell ref="B168:F168"/>
    <mergeCell ref="B179:C179"/>
    <mergeCell ref="B180:F180"/>
    <mergeCell ref="B183:F183"/>
    <mergeCell ref="B184:C184"/>
    <mergeCell ref="B185:F185"/>
    <mergeCell ref="B169:C169"/>
    <mergeCell ref="B170:F170"/>
    <mergeCell ref="B173:F173"/>
    <mergeCell ref="B174:C174"/>
    <mergeCell ref="B175:F17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.8515625" style="0" customWidth="1"/>
    <col min="2" max="2" width="35.00390625" style="0" customWidth="1"/>
    <col min="3" max="3" width="43.57421875" style="0" customWidth="1"/>
    <col min="4" max="4" width="44.421875" style="0" customWidth="1"/>
    <col min="5" max="5" width="21.8515625" style="0" customWidth="1"/>
    <col min="6" max="6" width="23.140625" style="0" customWidth="1"/>
    <col min="7" max="7" width="20.28125" style="0" customWidth="1"/>
  </cols>
  <sheetData>
    <row r="1" ht="101.25" customHeight="1" thickBot="1"/>
    <row r="2" spans="2:6" ht="15.75" thickBot="1">
      <c r="B2" s="97" t="s">
        <v>10</v>
      </c>
      <c r="C2" s="98"/>
      <c r="D2" s="98"/>
      <c r="E2" s="98"/>
      <c r="F2" s="99"/>
    </row>
    <row r="3" spans="2:6" ht="15.75" thickBot="1">
      <c r="B3" s="92" t="s">
        <v>18</v>
      </c>
      <c r="C3" s="93"/>
      <c r="D3" s="93"/>
      <c r="E3" s="93"/>
      <c r="F3" s="94"/>
    </row>
    <row r="4" spans="2:6" ht="15.75" thickBot="1">
      <c r="B4" s="95" t="s">
        <v>15</v>
      </c>
      <c r="C4" s="96"/>
      <c r="D4" s="1" t="s">
        <v>1</v>
      </c>
      <c r="E4" s="2" t="s">
        <v>8</v>
      </c>
      <c r="F4" s="3" t="s">
        <v>2</v>
      </c>
    </row>
    <row r="5" spans="2:6" ht="15.75" thickBot="1">
      <c r="B5" s="92" t="s">
        <v>17</v>
      </c>
      <c r="C5" s="93"/>
      <c r="D5" s="93"/>
      <c r="E5" s="93"/>
      <c r="F5" s="94"/>
    </row>
    <row r="6" spans="2:6" ht="15.75" thickBot="1">
      <c r="B6" s="4" t="s">
        <v>3</v>
      </c>
      <c r="C6" s="5" t="s">
        <v>4</v>
      </c>
      <c r="D6" s="5" t="s">
        <v>5</v>
      </c>
      <c r="E6" s="5" t="s">
        <v>6</v>
      </c>
      <c r="F6" s="5" t="s">
        <v>7</v>
      </c>
    </row>
    <row r="7" spans="2:6" ht="15.75" thickBot="1">
      <c r="B7" s="12"/>
      <c r="C7" s="9"/>
      <c r="D7" s="9"/>
      <c r="E7" s="5"/>
      <c r="F7" s="5"/>
    </row>
    <row r="8" spans="2:6" ht="15.75" thickBot="1">
      <c r="B8" s="90"/>
      <c r="C8" s="90"/>
      <c r="D8" s="6"/>
      <c r="E8" s="8"/>
      <c r="F8" s="8"/>
    </row>
    <row r="9" spans="2:6" ht="15.75" thickBot="1">
      <c r="B9" s="91"/>
      <c r="C9" s="91"/>
      <c r="D9" s="6"/>
      <c r="E9" s="8"/>
      <c r="F9" s="8"/>
    </row>
    <row r="10" spans="2:6" ht="15.75" thickBot="1">
      <c r="B10" s="92" t="s">
        <v>16</v>
      </c>
      <c r="C10" s="93"/>
      <c r="D10" s="93"/>
      <c r="E10" s="93"/>
      <c r="F10" s="94"/>
    </row>
    <row r="11" spans="2:6" ht="15.75" thickBot="1">
      <c r="B11" s="95" t="s">
        <v>15</v>
      </c>
      <c r="C11" s="96"/>
      <c r="D11" s="1" t="s">
        <v>1</v>
      </c>
      <c r="E11" s="2" t="s">
        <v>8</v>
      </c>
      <c r="F11" s="3" t="s">
        <v>2</v>
      </c>
    </row>
    <row r="12" spans="2:6" ht="15.75" thickBot="1">
      <c r="B12" s="92" t="s">
        <v>17</v>
      </c>
      <c r="C12" s="93"/>
      <c r="D12" s="93"/>
      <c r="E12" s="93"/>
      <c r="F12" s="94"/>
    </row>
    <row r="13" spans="2:6" ht="15.75" thickBot="1">
      <c r="B13" s="4" t="s">
        <v>3</v>
      </c>
      <c r="C13" s="5" t="s">
        <v>4</v>
      </c>
      <c r="D13" s="5" t="s">
        <v>5</v>
      </c>
      <c r="E13" s="5" t="s">
        <v>6</v>
      </c>
      <c r="F13" s="5" t="s">
        <v>7</v>
      </c>
    </row>
    <row r="14" spans="2:6" ht="18" customHeight="1">
      <c r="B14" s="90"/>
      <c r="C14" s="90"/>
      <c r="D14" s="90"/>
      <c r="E14" s="100"/>
      <c r="F14" s="100"/>
    </row>
    <row r="15" spans="2:6" ht="15.75" thickBot="1">
      <c r="B15" s="91"/>
      <c r="C15" s="91"/>
      <c r="D15" s="91"/>
      <c r="E15" s="101"/>
      <c r="F15" s="101"/>
    </row>
  </sheetData>
  <sheetProtection/>
  <mergeCells count="14">
    <mergeCell ref="B14:B15"/>
    <mergeCell ref="C14:C15"/>
    <mergeCell ref="D14:D15"/>
    <mergeCell ref="E14:E15"/>
    <mergeCell ref="F14:F15"/>
    <mergeCell ref="B8:B9"/>
    <mergeCell ref="C8:C9"/>
    <mergeCell ref="B10:F10"/>
    <mergeCell ref="B11:C11"/>
    <mergeCell ref="B12:F12"/>
    <mergeCell ref="B2:F2"/>
    <mergeCell ref="B3:F3"/>
    <mergeCell ref="B4:C4"/>
    <mergeCell ref="B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.8515625" style="0" customWidth="1"/>
    <col min="2" max="2" width="35.00390625" style="0" customWidth="1"/>
    <col min="3" max="3" width="43.57421875" style="0" customWidth="1"/>
    <col min="4" max="4" width="44.421875" style="0" customWidth="1"/>
    <col min="5" max="5" width="21.8515625" style="0" customWidth="1"/>
    <col min="6" max="6" width="23.140625" style="0" customWidth="1"/>
    <col min="7" max="7" width="20.28125" style="0" customWidth="1"/>
  </cols>
  <sheetData>
    <row r="1" ht="91.5" customHeight="1" thickBot="1"/>
    <row r="2" spans="2:6" ht="24.75" thickBot="1">
      <c r="B2" s="97" t="s">
        <v>11</v>
      </c>
      <c r="C2" s="98"/>
      <c r="D2" s="98"/>
      <c r="E2" s="98"/>
      <c r="F2" s="99"/>
    </row>
    <row r="3" spans="2:6" ht="15.75" thickBot="1">
      <c r="B3" s="92" t="s">
        <v>18</v>
      </c>
      <c r="C3" s="93"/>
      <c r="D3" s="93"/>
      <c r="E3" s="93"/>
      <c r="F3" s="94"/>
    </row>
    <row r="4" spans="2:6" ht="15.75" thickBot="1">
      <c r="B4" s="95" t="s">
        <v>14</v>
      </c>
      <c r="C4" s="96"/>
      <c r="D4" s="1" t="s">
        <v>1</v>
      </c>
      <c r="E4" s="2" t="s">
        <v>8</v>
      </c>
      <c r="F4" s="3" t="s">
        <v>2</v>
      </c>
    </row>
    <row r="5" spans="2:6" ht="15.75" thickBot="1">
      <c r="B5" s="92" t="s">
        <v>17</v>
      </c>
      <c r="C5" s="93"/>
      <c r="D5" s="93"/>
      <c r="E5" s="93"/>
      <c r="F5" s="94"/>
    </row>
    <row r="6" spans="2:6" ht="15.75" thickBot="1">
      <c r="B6" s="4" t="s">
        <v>3</v>
      </c>
      <c r="C6" s="5" t="s">
        <v>4</v>
      </c>
      <c r="D6" s="5" t="s">
        <v>5</v>
      </c>
      <c r="E6" s="5" t="s">
        <v>6</v>
      </c>
      <c r="F6" s="5" t="s">
        <v>7</v>
      </c>
    </row>
    <row r="7" spans="2:6" ht="15.75" thickBot="1">
      <c r="B7" s="4"/>
      <c r="C7" s="5"/>
      <c r="D7" s="5"/>
      <c r="E7" s="5"/>
      <c r="F7" s="5"/>
    </row>
    <row r="8" spans="2:6" ht="15.75" thickBot="1">
      <c r="B8" s="11"/>
      <c r="C8" s="9"/>
      <c r="D8" s="9"/>
      <c r="E8" s="5"/>
      <c r="F8" s="5"/>
    </row>
    <row r="9" spans="2:6" ht="15.75" thickBot="1">
      <c r="B9" s="92" t="s">
        <v>16</v>
      </c>
      <c r="C9" s="93"/>
      <c r="D9" s="93"/>
      <c r="E9" s="93"/>
      <c r="F9" s="94"/>
    </row>
    <row r="10" spans="2:6" ht="15.75" thickBot="1">
      <c r="B10" s="95" t="s">
        <v>15</v>
      </c>
      <c r="C10" s="96"/>
      <c r="D10" s="1" t="s">
        <v>1</v>
      </c>
      <c r="E10" s="2" t="s">
        <v>8</v>
      </c>
      <c r="F10" s="3" t="s">
        <v>2</v>
      </c>
    </row>
    <row r="11" spans="2:6" ht="15.75" thickBot="1">
      <c r="B11" s="92" t="s">
        <v>17</v>
      </c>
      <c r="C11" s="93"/>
      <c r="D11" s="93"/>
      <c r="E11" s="93"/>
      <c r="F11" s="94"/>
    </row>
    <row r="12" spans="2:6" ht="15.75" thickBot="1">
      <c r="B12" s="4" t="s">
        <v>3</v>
      </c>
      <c r="C12" s="5" t="s">
        <v>4</v>
      </c>
      <c r="D12" s="5" t="s">
        <v>5</v>
      </c>
      <c r="E12" s="5" t="s">
        <v>6</v>
      </c>
      <c r="F12" s="5" t="s">
        <v>7</v>
      </c>
    </row>
    <row r="13" spans="2:6" ht="15.75" thickBot="1">
      <c r="B13" s="102"/>
      <c r="C13" s="90"/>
      <c r="D13" s="9"/>
      <c r="E13" s="5"/>
      <c r="F13" s="10"/>
    </row>
    <row r="14" spans="2:6" ht="15.75" thickBot="1">
      <c r="B14" s="103"/>
      <c r="C14" s="91"/>
      <c r="D14" s="6"/>
      <c r="E14" s="7"/>
      <c r="F14" s="7"/>
    </row>
  </sheetData>
  <sheetProtection/>
  <mergeCells count="9">
    <mergeCell ref="B11:F11"/>
    <mergeCell ref="B13:B14"/>
    <mergeCell ref="C13:C14"/>
    <mergeCell ref="B2:F2"/>
    <mergeCell ref="B3:F3"/>
    <mergeCell ref="B4:C4"/>
    <mergeCell ref="B5:F5"/>
    <mergeCell ref="B9:F9"/>
    <mergeCell ref="B10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2.8515625" style="0" customWidth="1"/>
    <col min="2" max="2" width="35.00390625" style="0" customWidth="1"/>
    <col min="3" max="3" width="43.57421875" style="0" customWidth="1"/>
    <col min="4" max="4" width="44.421875" style="0" customWidth="1"/>
    <col min="5" max="5" width="21.8515625" style="0" customWidth="1"/>
    <col min="6" max="6" width="23.140625" style="0" customWidth="1"/>
    <col min="7" max="7" width="20.28125" style="0" customWidth="1"/>
  </cols>
  <sheetData>
    <row r="1" ht="92.25" customHeight="1" thickBot="1"/>
    <row r="2" spans="2:6" ht="15.75" thickBot="1">
      <c r="B2" s="97" t="s">
        <v>12</v>
      </c>
      <c r="C2" s="98"/>
      <c r="D2" s="98"/>
      <c r="E2" s="98"/>
      <c r="F2" s="99"/>
    </row>
    <row r="3" spans="2:6" ht="15.75" thickBot="1">
      <c r="B3" s="92" t="s">
        <v>20</v>
      </c>
      <c r="C3" s="93"/>
      <c r="D3" s="93"/>
      <c r="E3" s="93"/>
      <c r="F3" s="94"/>
    </row>
    <row r="4" spans="2:6" ht="15.75" thickBot="1">
      <c r="B4" s="95" t="s">
        <v>19</v>
      </c>
      <c r="C4" s="96"/>
      <c r="D4" s="1" t="s">
        <v>1</v>
      </c>
      <c r="E4" s="2" t="s">
        <v>8</v>
      </c>
      <c r="F4" s="3" t="s">
        <v>283</v>
      </c>
    </row>
    <row r="5" spans="2:6" ht="15.75" thickBot="1">
      <c r="B5" s="92" t="s">
        <v>21</v>
      </c>
      <c r="C5" s="93"/>
      <c r="D5" s="93"/>
      <c r="E5" s="93"/>
      <c r="F5" s="94"/>
    </row>
    <row r="6" spans="2:6" ht="15.75" thickBot="1">
      <c r="B6" s="4" t="s">
        <v>3</v>
      </c>
      <c r="C6" s="5" t="s">
        <v>4</v>
      </c>
      <c r="D6" s="5" t="s">
        <v>5</v>
      </c>
      <c r="E6" s="5" t="s">
        <v>6</v>
      </c>
      <c r="F6" s="5" t="s">
        <v>7</v>
      </c>
    </row>
    <row r="7" spans="2:6" ht="23.25" customHeight="1" thickBot="1">
      <c r="B7" s="100" t="s">
        <v>22</v>
      </c>
      <c r="C7" s="90" t="s">
        <v>23</v>
      </c>
      <c r="D7" s="100" t="s">
        <v>24</v>
      </c>
      <c r="E7" s="5" t="s">
        <v>25</v>
      </c>
      <c r="F7" s="5"/>
    </row>
    <row r="8" spans="2:6" ht="15.75" thickBot="1">
      <c r="B8" s="107"/>
      <c r="C8" s="108"/>
      <c r="D8" s="107"/>
      <c r="E8" s="7"/>
      <c r="F8" s="8"/>
    </row>
    <row r="9" spans="2:6" ht="15.75" thickBot="1">
      <c r="B9" s="107"/>
      <c r="C9" s="108"/>
      <c r="D9" s="107"/>
      <c r="E9" s="7"/>
      <c r="F9" s="8"/>
    </row>
    <row r="10" spans="2:6" ht="15.75" thickBot="1">
      <c r="B10" s="101"/>
      <c r="C10" s="91"/>
      <c r="D10" s="101"/>
      <c r="E10" s="7"/>
      <c r="F10" s="7"/>
    </row>
    <row r="11" spans="2:6" ht="15.75" thickBot="1">
      <c r="B11" s="104" t="s">
        <v>73</v>
      </c>
      <c r="C11" s="104"/>
      <c r="D11" s="104"/>
      <c r="E11" s="104"/>
      <c r="F11" s="104"/>
    </row>
    <row r="12" spans="2:6" ht="15.75" thickBot="1">
      <c r="B12" s="105" t="s">
        <v>72</v>
      </c>
      <c r="C12" s="105"/>
      <c r="D12" s="1" t="s">
        <v>47</v>
      </c>
      <c r="E12" s="2" t="s">
        <v>8</v>
      </c>
      <c r="F12" s="2" t="s">
        <v>178</v>
      </c>
    </row>
    <row r="13" spans="2:6" ht="15.75" thickBot="1">
      <c r="B13" s="106" t="s">
        <v>74</v>
      </c>
      <c r="C13" s="106"/>
      <c r="D13" s="106"/>
      <c r="E13" s="106"/>
      <c r="F13" s="106"/>
    </row>
    <row r="14" spans="2:6" ht="15.75" thickBot="1"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</row>
    <row r="15" spans="2:6" ht="23.25" thickBot="1">
      <c r="B15" s="4" t="s">
        <v>37</v>
      </c>
      <c r="C15" s="12" t="s">
        <v>76</v>
      </c>
      <c r="D15" s="12" t="s">
        <v>75</v>
      </c>
      <c r="E15" s="14"/>
      <c r="F15" s="18">
        <v>10000</v>
      </c>
    </row>
    <row r="17" ht="15">
      <c r="B17" s="53" t="s">
        <v>282</v>
      </c>
    </row>
  </sheetData>
  <sheetProtection/>
  <mergeCells count="10">
    <mergeCell ref="B11:F11"/>
    <mergeCell ref="B12:C12"/>
    <mergeCell ref="B13:F13"/>
    <mergeCell ref="D7:D10"/>
    <mergeCell ref="B2:F2"/>
    <mergeCell ref="B3:F3"/>
    <mergeCell ref="B4:C4"/>
    <mergeCell ref="B5:F5"/>
    <mergeCell ref="C7:C10"/>
    <mergeCell ref="B7:B10"/>
  </mergeCells>
  <printOptions/>
  <pageMargins left="0.7" right="0.7" top="0.75" bottom="0.75" header="0.3" footer="0.3"/>
  <pageSetup fitToHeight="0" fitToWidth="1"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2.8515625" style="0" customWidth="1"/>
    <col min="2" max="2" width="35.00390625" style="0" customWidth="1"/>
    <col min="3" max="3" width="43.57421875" style="0" customWidth="1"/>
    <col min="4" max="4" width="44.421875" style="0" customWidth="1"/>
    <col min="5" max="5" width="21.8515625" style="0" customWidth="1"/>
    <col min="6" max="6" width="23.140625" style="0" customWidth="1"/>
    <col min="7" max="7" width="20.28125" style="0" customWidth="1"/>
  </cols>
  <sheetData>
    <row r="1" ht="114.75" customHeight="1" thickBot="1"/>
    <row r="2" spans="2:6" ht="15.75" thickBot="1">
      <c r="B2" s="97" t="s">
        <v>13</v>
      </c>
      <c r="C2" s="98"/>
      <c r="D2" s="98"/>
      <c r="E2" s="98"/>
      <c r="F2" s="99"/>
    </row>
    <row r="3" spans="2:6" ht="15.75" thickBot="1">
      <c r="B3" s="92" t="s">
        <v>18</v>
      </c>
      <c r="C3" s="93"/>
      <c r="D3" s="93"/>
      <c r="E3" s="93"/>
      <c r="F3" s="94"/>
    </row>
    <row r="4" spans="2:6" ht="15.75" thickBot="1">
      <c r="B4" s="95" t="s">
        <v>14</v>
      </c>
      <c r="C4" s="96"/>
      <c r="D4" s="1" t="s">
        <v>1</v>
      </c>
      <c r="E4" s="2" t="s">
        <v>8</v>
      </c>
      <c r="F4" s="3" t="s">
        <v>2</v>
      </c>
    </row>
    <row r="5" spans="2:6" ht="15.75" thickBot="1">
      <c r="B5" s="92" t="s">
        <v>17</v>
      </c>
      <c r="C5" s="93"/>
      <c r="D5" s="93"/>
      <c r="E5" s="93"/>
      <c r="F5" s="94"/>
    </row>
    <row r="6" spans="2:6" ht="15.75" thickBot="1">
      <c r="B6" s="4" t="s">
        <v>3</v>
      </c>
      <c r="C6" s="5" t="s">
        <v>4</v>
      </c>
      <c r="D6" s="5" t="s">
        <v>5</v>
      </c>
      <c r="E6" s="5" t="s">
        <v>6</v>
      </c>
      <c r="F6" s="5" t="s">
        <v>7</v>
      </c>
    </row>
    <row r="7" spans="2:6" ht="15.75" thickBot="1">
      <c r="B7" s="90"/>
      <c r="C7" s="109"/>
      <c r="D7" s="9"/>
      <c r="E7" s="5"/>
      <c r="F7" s="5"/>
    </row>
    <row r="8" spans="2:6" ht="15.75" thickBot="1">
      <c r="B8" s="108"/>
      <c r="C8" s="110"/>
      <c r="D8" s="6"/>
      <c r="E8" s="7"/>
      <c r="F8" s="7"/>
    </row>
    <row r="9" spans="2:6" ht="15.75" thickBot="1">
      <c r="B9" s="91"/>
      <c r="C9" s="111"/>
      <c r="D9" s="6"/>
      <c r="E9" s="8"/>
      <c r="F9" s="8"/>
    </row>
    <row r="10" spans="2:6" ht="15.75" thickBot="1">
      <c r="B10" s="92" t="s">
        <v>16</v>
      </c>
      <c r="C10" s="93"/>
      <c r="D10" s="93"/>
      <c r="E10" s="93"/>
      <c r="F10" s="94"/>
    </row>
    <row r="11" spans="2:6" ht="15.75" thickBot="1">
      <c r="B11" s="95" t="s">
        <v>14</v>
      </c>
      <c r="C11" s="96"/>
      <c r="D11" s="1" t="s">
        <v>1</v>
      </c>
      <c r="E11" s="2" t="s">
        <v>8</v>
      </c>
      <c r="F11" s="3" t="s">
        <v>2</v>
      </c>
    </row>
    <row r="12" spans="2:6" ht="15.75" thickBot="1">
      <c r="B12" s="92" t="s">
        <v>17</v>
      </c>
      <c r="C12" s="93"/>
      <c r="D12" s="93"/>
      <c r="E12" s="93"/>
      <c r="F12" s="94"/>
    </row>
    <row r="13" spans="2:6" ht="15.75" thickBot="1">
      <c r="B13" s="4" t="s">
        <v>3</v>
      </c>
      <c r="C13" s="5" t="s">
        <v>4</v>
      </c>
      <c r="D13" s="5" t="s">
        <v>5</v>
      </c>
      <c r="E13" s="5" t="s">
        <v>6</v>
      </c>
      <c r="F13" s="5" t="s">
        <v>7</v>
      </c>
    </row>
    <row r="14" spans="2:6" ht="15.75" thickBot="1">
      <c r="B14" s="90"/>
      <c r="C14" s="109"/>
      <c r="D14" s="9"/>
      <c r="E14" s="5"/>
      <c r="F14" s="5"/>
    </row>
    <row r="15" spans="2:6" ht="15.75" thickBot="1">
      <c r="B15" s="108"/>
      <c r="C15" s="110"/>
      <c r="D15" s="6"/>
      <c r="E15" s="7"/>
      <c r="F15" s="7"/>
    </row>
    <row r="16" spans="2:6" ht="15.75" thickBot="1">
      <c r="B16" s="91"/>
      <c r="C16" s="111"/>
      <c r="D16" s="6"/>
      <c r="E16" s="8"/>
      <c r="F16" s="8"/>
    </row>
  </sheetData>
  <sheetProtection/>
  <mergeCells count="11">
    <mergeCell ref="C7:C9"/>
    <mergeCell ref="B10:F10"/>
    <mergeCell ref="B11:C11"/>
    <mergeCell ref="B12:F12"/>
    <mergeCell ref="B14:B16"/>
    <mergeCell ref="C14:C16"/>
    <mergeCell ref="B2:F2"/>
    <mergeCell ref="B3:F3"/>
    <mergeCell ref="B4:C4"/>
    <mergeCell ref="B5:F5"/>
    <mergeCell ref="B7:B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Ana Maria Alves Pereira</cp:lastModifiedBy>
  <cp:lastPrinted>2014-01-31T22:54:53Z</cp:lastPrinted>
  <dcterms:created xsi:type="dcterms:W3CDTF">2013-04-22T18:01:14Z</dcterms:created>
  <dcterms:modified xsi:type="dcterms:W3CDTF">2014-05-29T16:37:39Z</dcterms:modified>
  <cp:category/>
  <cp:version/>
  <cp:contentType/>
  <cp:contentStatus/>
</cp:coreProperties>
</file>